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依頼文決裁中：2.6 17時〆】公営企業に係る「経営比較分析表」の分析等について（依頼）\提出用（中頓別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<sst xmlns="http://schemas.openxmlformats.org/spreadsheetml/2006/main" count="237" uniqueCount="124">
  <si>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</si>
  <si>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</si>
  <si>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</si>
  <si>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</si>
  <si>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</si>
  <si>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</si>
  <si>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</si>
  <si>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</si>
  <si>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</si>
  <si>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</si>
  <si>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</si>
  <si>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</si>
  <si>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</si>
  <si>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</si>
  <si>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</si>
  <si>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</si>
  <si>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</si>
  <si>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</si>
  <si>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</si>
  <si>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</si>
  <si>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</si>
  <si>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</si>
  <si>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</si>
  <si>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</si>
  <si>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</si>
  <si>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</si>
  <si>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</si>
  <si>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</si>
  <si>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</si>
  <si>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</si>
  <si>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</si>
  <si>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</si>
  <si>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</si>
  <si>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</si>
  <si>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</si>
  <si>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</si>
  <si>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</si>
  <si>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</si>
  <si>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</si>
  <si>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</si>
  <si>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</si>
  <si>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</si>
  <si>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</si>
  <si>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</si>
  <si>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</si>
  <si>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</si>
  <si>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</si>
  <si>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</si>
  <si>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</si>
  <si>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</si>
  <si>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</si>
  <si>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</si>
  <si>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</si>
  <si>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</si>
  <si>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</si>
  <si>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</si>
  <si>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</si>
  <si>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</si>
  <si>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</si>
  <si>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</si>
  <si>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</si>
  <si>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</si>
  <si>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</si>
  <si>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</si>
  <si>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</si>
  <si>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</si>
  <si>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</si>
  <si>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</si>
  <si>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</si>
  <si>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</si>
  <si>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</si>
  <si>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</si>
  <si>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</si>
  <si>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</si>
  <si>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</si>
  <si>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</si>
  <si>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</si>
  <si>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</si>
  <si>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</si>
  <si>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</si>
  <si>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</si>
  <si>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</si>
  <si>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</si>
  <si>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</si>
  <si>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</si>
  <si>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</si>
  <si>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</si>
  <si>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</si>
  <si>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</si>
  <si>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</si>
  <si>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</si>
  <si>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</si>
  <si>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</si>
  <si>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</si>
  <si>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</si>
  <si>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</si>
  <si>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</si>
  <si>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</si>
  <si>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</si>
  <si>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</si>
  <si>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</si>
  <si>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</si>
  <si>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</si>
  <si>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</si>
  <si>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</si>
  <si>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</si>
  <si>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</si>
  <si>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</si>
  <si>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中頓別町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</si>
  <si>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</si>
  <si>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</si>
  <si>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</si>
  <si>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</si>
  <si>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</si>
  <si>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</si>
  <si>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</si>
  <si>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</si>
  <si>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</si>
  <si>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</si>
  <si>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</si>
  <si>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について、水道施設の維持管理にかかる総費用及び地方債償還金の償還額について前年度と比べるとわずかに増となっていますが、総収益について、一般会計からの繰入金により増となっていることが主な要因となり前年度と比較すると比率については増加となりました。
　料金回収率については、給水に係る費用に対して給水収益だけでは不足しているため給水収益以外の収入として一般会計からの繰入金と水道会計における積立金により賄われています。起債の伴う大規模な水道施設等の更新事業を平成１６年度以降実施していないことが要因となり大きな変動はありませんが、更新事業等を実施する場合はその財源について水道料金を含め検討が必要となります。
　施設利用率については、現在の施設で供用開始してから３７年経過しており、その間の人口減少や酪農家の離農等により配水量が減少し、近年においては横ばいとなっており低い数値で推移しています。また老朽化した配水管が原因で漏水量が増加した年度については有収率も低下しています。
</t>
    <phoneticPr fontId="4"/>
  </si>
  <si>
    <t xml:space="preserve">　管路更新率については、中頓別市街地以外の管路については平成２２年度に実施したものを含めておおよそ更新が完了しておりますが、中頓別市街地と一部地域の配水管については昭和５４年度から昭和５６年度に布設したものが多く耐用年数や漏水の発生状況を踏まえ更新時期の検討が必要となります。
</t>
    <phoneticPr fontId="4"/>
  </si>
  <si>
    <t xml:space="preserve">収益的収支比率について、総収益が一般会計からの繰入金により増となったことが主な要因となり前年度と比較するとわずかですが増加となりました。
　平成１５年度までに実施した統合・更新事業等の起債による地方債償還額の影響もありますが、数値が１００％を下回っているため経営改善に向けた更なる取り組みが必要となります。
　今後の更新事業等については、老朽化した水道施設及び配水管の更新が主なものとなりますが、水道施設の機械・電気設備についてはすでに耐用年数を超えており配水管についても一部耐用年数を超えているものがありますので漏水の発生状況により有収率等が低下しないよう、財政状況を考慮し計画的に更新を実施するための検討が必要となります。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</si>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</sst>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0.24</c:v>
                </c:pt>
                <c:pt idx="2" formatCode="#,##0.00;&quot;△&quot;#,##0.00">
                  <c:v>0</c:v>
                </c:pt>
                <c:pt idx="3" formatCode="#,##0.00;&quot;△&quot;#,##0.00">
                  <c:v>0</c:v>
                </c:pt>
                <c:pt idx="4">
                  <c:v>0.03</c:v>
                </c:pt>
              </c:numCache>
            </c:numRef>
          </c:val>
        </c:ser>
        <c:dLbls>
          <c:showLegendKey val="0"/>
          <c:showVal val="0"/>
          <c:showCatName val="0"/>
          <c:showSerName val="0"/>
          <c:showPercent val="0"/>
          <c:showBubbleSize val="0"/>
        </c:dLbls>
        <c:gapWidth val="150"/>
        <c:axId val="252140416"/>
        <c:axId val="252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52140416"/>
        <c:axId val="252142848"/>
      </c:lineChart>
      <c:dateAx>
        <c:axId val="252140416"/>
        <c:scaling>
          <c:orientation val="minMax"/>
        </c:scaling>
        <c:delete val="1"/>
        <c:axPos val="b"/>
        <c:numFmt formatCode="ge" sourceLinked="1"/>
        <c:majorTickMark val="none"/>
        <c:minorTickMark val="none"/>
        <c:tickLblPos val="none"/>
        <c:crossAx val="252142848"/>
        <c:crosses val="autoZero"/>
        <c:auto val="1"/>
        <c:lblOffset val="100"/>
        <c:baseTimeUnit val="years"/>
      </c:dateAx>
      <c:valAx>
        <c:axId val="252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57.66</c:v>
                </c:pt>
                <c:pt idx="1">
                  <c:v>56.51</c:v>
                </c:pt>
                <c:pt idx="2">
                  <c:v>57.63</c:v>
                </c:pt>
                <c:pt idx="3">
                  <c:v>59.04</c:v>
                </c:pt>
                <c:pt idx="4">
                  <c:v>60.81</c:v>
                </c:pt>
              </c:numCache>
            </c:numRef>
          </c:val>
        </c:ser>
        <c:dLbls>
          <c:showLegendKey val="0"/>
          <c:showVal val="0"/>
          <c:showCatName val="0"/>
          <c:showSerName val="0"/>
          <c:showPercent val="0"/>
          <c:showBubbleSize val="0"/>
        </c:dLbls>
        <c:gapWidth val="150"/>
        <c:axId val="253026976"/>
        <c:axId val="25302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53026976"/>
        <c:axId val="253027368"/>
      </c:lineChart>
      <c:dateAx>
        <c:axId val="253026976"/>
        <c:scaling>
          <c:orientation val="minMax"/>
        </c:scaling>
        <c:delete val="1"/>
        <c:axPos val="b"/>
        <c:numFmt formatCode="ge" sourceLinked="1"/>
        <c:majorTickMark val="none"/>
        <c:minorTickMark val="none"/>
        <c:tickLblPos val="none"/>
        <c:crossAx val="253027368"/>
        <c:crosses val="autoZero"/>
        <c:auto val="1"/>
        <c:lblOffset val="100"/>
        <c:baseTimeUnit val="years"/>
      </c:dateAx>
      <c:valAx>
        <c:axId val="25302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83.85</c:v>
                </c:pt>
                <c:pt idx="3">
                  <c:v>80.72</c:v>
                </c:pt>
                <c:pt idx="4">
                  <c:v>79.34</c:v>
                </c:pt>
              </c:numCache>
            </c:numRef>
          </c:val>
        </c:ser>
        <c:dLbls>
          <c:showLegendKey val="0"/>
          <c:showVal val="0"/>
          <c:showCatName val="0"/>
          <c:showSerName val="0"/>
          <c:showPercent val="0"/>
          <c:showBubbleSize val="0"/>
        </c:dLbls>
        <c:gapWidth val="150"/>
        <c:axId val="253028544"/>
        <c:axId val="25302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53028544"/>
        <c:axId val="253028936"/>
      </c:lineChart>
      <c:dateAx>
        <c:axId val="253028544"/>
        <c:scaling>
          <c:orientation val="minMax"/>
        </c:scaling>
        <c:delete val="1"/>
        <c:axPos val="b"/>
        <c:numFmt formatCode="ge" sourceLinked="1"/>
        <c:majorTickMark val="none"/>
        <c:minorTickMark val="none"/>
        <c:tickLblPos val="none"/>
        <c:crossAx val="253028936"/>
        <c:crosses val="autoZero"/>
        <c:auto val="1"/>
        <c:lblOffset val="100"/>
        <c:baseTimeUnit val="years"/>
      </c:dateAx>
      <c:valAx>
        <c:axId val="25302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69.42</c:v>
                </c:pt>
                <c:pt idx="1">
                  <c:v>75.13</c:v>
                </c:pt>
                <c:pt idx="2">
                  <c:v>79.39</c:v>
                </c:pt>
                <c:pt idx="3">
                  <c:v>75.34</c:v>
                </c:pt>
                <c:pt idx="4">
                  <c:v>83.74</c:v>
                </c:pt>
              </c:numCache>
            </c:numRef>
          </c:val>
        </c:ser>
        <c:dLbls>
          <c:showLegendKey val="0"/>
          <c:showVal val="0"/>
          <c:showCatName val="0"/>
          <c:showSerName val="0"/>
          <c:showPercent val="0"/>
          <c:showBubbleSize val="0"/>
        </c:dLbls>
        <c:gapWidth val="150"/>
        <c:axId val="252192704"/>
        <c:axId val="2521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52192704"/>
        <c:axId val="252199232"/>
      </c:lineChart>
      <c:dateAx>
        <c:axId val="252192704"/>
        <c:scaling>
          <c:orientation val="minMax"/>
        </c:scaling>
        <c:delete val="1"/>
        <c:axPos val="b"/>
        <c:numFmt formatCode="ge" sourceLinked="1"/>
        <c:majorTickMark val="none"/>
        <c:minorTickMark val="none"/>
        <c:tickLblPos val="none"/>
        <c:crossAx val="252199232"/>
        <c:crosses val="autoZero"/>
        <c:auto val="1"/>
        <c:lblOffset val="100"/>
        <c:baseTimeUnit val="years"/>
      </c:dateAx>
      <c:valAx>
        <c:axId val="2521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228256"/>
        <c:axId val="2522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228256"/>
        <c:axId val="252236832"/>
      </c:lineChart>
      <c:dateAx>
        <c:axId val="252228256"/>
        <c:scaling>
          <c:orientation val="minMax"/>
        </c:scaling>
        <c:delete val="1"/>
        <c:axPos val="b"/>
        <c:numFmt formatCode="ge" sourceLinked="1"/>
        <c:majorTickMark val="none"/>
        <c:minorTickMark val="none"/>
        <c:tickLblPos val="none"/>
        <c:crossAx val="252236832"/>
        <c:crosses val="autoZero"/>
        <c:auto val="1"/>
        <c:lblOffset val="100"/>
        <c:baseTimeUnit val="years"/>
      </c:dateAx>
      <c:valAx>
        <c:axId val="2522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304080"/>
        <c:axId val="25230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304080"/>
        <c:axId val="252304464"/>
      </c:lineChart>
      <c:dateAx>
        <c:axId val="252304080"/>
        <c:scaling>
          <c:orientation val="minMax"/>
        </c:scaling>
        <c:delete val="1"/>
        <c:axPos val="b"/>
        <c:numFmt formatCode="ge" sourceLinked="1"/>
        <c:majorTickMark val="none"/>
        <c:minorTickMark val="none"/>
        <c:tickLblPos val="none"/>
        <c:crossAx val="252304464"/>
        <c:crosses val="autoZero"/>
        <c:auto val="1"/>
        <c:lblOffset val="100"/>
        <c:baseTimeUnit val="years"/>
      </c:dateAx>
      <c:valAx>
        <c:axId val="2523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0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306240"/>
        <c:axId val="25230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306240"/>
        <c:axId val="252306632"/>
      </c:lineChart>
      <c:dateAx>
        <c:axId val="252306240"/>
        <c:scaling>
          <c:orientation val="minMax"/>
        </c:scaling>
        <c:delete val="1"/>
        <c:axPos val="b"/>
        <c:numFmt formatCode="ge" sourceLinked="1"/>
        <c:majorTickMark val="none"/>
        <c:minorTickMark val="none"/>
        <c:tickLblPos val="none"/>
        <c:crossAx val="252306632"/>
        <c:crosses val="autoZero"/>
        <c:auto val="1"/>
        <c:lblOffset val="100"/>
        <c:baseTimeUnit val="years"/>
      </c:dateAx>
      <c:valAx>
        <c:axId val="25230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307808"/>
        <c:axId val="2523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307808"/>
        <c:axId val="252308200"/>
      </c:lineChart>
      <c:dateAx>
        <c:axId val="252307808"/>
        <c:scaling>
          <c:orientation val="minMax"/>
        </c:scaling>
        <c:delete val="1"/>
        <c:axPos val="b"/>
        <c:numFmt formatCode="ge" sourceLinked="1"/>
        <c:majorTickMark val="none"/>
        <c:minorTickMark val="none"/>
        <c:tickLblPos val="none"/>
        <c:crossAx val="252308200"/>
        <c:crosses val="autoZero"/>
        <c:auto val="1"/>
        <c:lblOffset val="100"/>
        <c:baseTimeUnit val="years"/>
      </c:dateAx>
      <c:valAx>
        <c:axId val="2523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975.39</c:v>
                </c:pt>
                <c:pt idx="1">
                  <c:v>935.58</c:v>
                </c:pt>
                <c:pt idx="2">
                  <c:v>893.28</c:v>
                </c:pt>
                <c:pt idx="3">
                  <c:v>847.12</c:v>
                </c:pt>
                <c:pt idx="4">
                  <c:v>775.71</c:v>
                </c:pt>
              </c:numCache>
            </c:numRef>
          </c:val>
        </c:ser>
        <c:dLbls>
          <c:showLegendKey val="0"/>
          <c:showVal val="0"/>
          <c:showCatName val="0"/>
          <c:showSerName val="0"/>
          <c:showPercent val="0"/>
          <c:showBubbleSize val="0"/>
        </c:dLbls>
        <c:gapWidth val="150"/>
        <c:axId val="252581312"/>
        <c:axId val="25258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52581312"/>
        <c:axId val="252581704"/>
      </c:lineChart>
      <c:dateAx>
        <c:axId val="252581312"/>
        <c:scaling>
          <c:orientation val="minMax"/>
        </c:scaling>
        <c:delete val="1"/>
        <c:axPos val="b"/>
        <c:numFmt formatCode="ge" sourceLinked="1"/>
        <c:majorTickMark val="none"/>
        <c:minorTickMark val="none"/>
        <c:tickLblPos val="none"/>
        <c:crossAx val="252581704"/>
        <c:crosses val="autoZero"/>
        <c:auto val="1"/>
        <c:lblOffset val="100"/>
        <c:baseTimeUnit val="years"/>
      </c:dateAx>
      <c:valAx>
        <c:axId val="25258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62</c:v>
                </c:pt>
                <c:pt idx="1">
                  <c:v>67.8</c:v>
                </c:pt>
                <c:pt idx="2">
                  <c:v>71.819999999999993</c:v>
                </c:pt>
                <c:pt idx="3">
                  <c:v>66.709999999999994</c:v>
                </c:pt>
                <c:pt idx="4">
                  <c:v>62.01</c:v>
                </c:pt>
              </c:numCache>
            </c:numRef>
          </c:val>
        </c:ser>
        <c:dLbls>
          <c:showLegendKey val="0"/>
          <c:showVal val="0"/>
          <c:showCatName val="0"/>
          <c:showSerName val="0"/>
          <c:showPercent val="0"/>
          <c:showBubbleSize val="0"/>
        </c:dLbls>
        <c:gapWidth val="150"/>
        <c:axId val="252582880"/>
        <c:axId val="25258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52582880"/>
        <c:axId val="252583272"/>
      </c:lineChart>
      <c:dateAx>
        <c:axId val="252582880"/>
        <c:scaling>
          <c:orientation val="minMax"/>
        </c:scaling>
        <c:delete val="1"/>
        <c:axPos val="b"/>
        <c:numFmt formatCode="ge" sourceLinked="1"/>
        <c:majorTickMark val="none"/>
        <c:minorTickMark val="none"/>
        <c:tickLblPos val="none"/>
        <c:crossAx val="252583272"/>
        <c:crosses val="autoZero"/>
        <c:auto val="1"/>
        <c:lblOffset val="100"/>
        <c:baseTimeUnit val="years"/>
      </c:dateAx>
      <c:valAx>
        <c:axId val="2525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177.91</c:v>
                </c:pt>
                <c:pt idx="1">
                  <c:v>162.63</c:v>
                </c:pt>
                <c:pt idx="2">
                  <c:v>159.13</c:v>
                </c:pt>
                <c:pt idx="3">
                  <c:v>170.82</c:v>
                </c:pt>
                <c:pt idx="4">
                  <c:v>184.68</c:v>
                </c:pt>
              </c:numCache>
            </c:numRef>
          </c:val>
        </c:ser>
        <c:dLbls>
          <c:showLegendKey val="0"/>
          <c:showVal val="0"/>
          <c:showCatName val="0"/>
          <c:showSerName val="0"/>
          <c:showPercent val="0"/>
          <c:showBubbleSize val="0"/>
        </c:dLbls>
        <c:gapWidth val="150"/>
        <c:axId val="252584448"/>
        <c:axId val="2525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52584448"/>
        <c:axId val="252584840"/>
      </c:lineChart>
      <c:dateAx>
        <c:axId val="252584448"/>
        <c:scaling>
          <c:orientation val="minMax"/>
        </c:scaling>
        <c:delete val="1"/>
        <c:axPos val="b"/>
        <c:numFmt formatCode="ge" sourceLinked="1"/>
        <c:majorTickMark val="none"/>
        <c:minorTickMark val="none"/>
        <c:tickLblPos val="none"/>
        <c:crossAx val="252584840"/>
        <c:crosses val="autoZero"/>
        <c:auto val="1"/>
        <c:lblOffset val="100"/>
        <c:baseTimeUnit val="years"/>
      </c:dateAx>
      <c:valAx>
        <c:axId val="2525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北海道　中頓別町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1775</v>
      </c>
      <c r="AM8" s="67"/>
      <c r="AN8" s="67"/>
      <c r="AO8" s="67"/>
      <c r="AP8" s="67"/>
      <c r="AQ8" s="67"/>
      <c r="AR8" s="67"/>
      <c r="AS8" s="67"/>
      <c r="AT8" s="66">
        <f>データ!$S$6</f>
        <v>398.51</v>
      </c>
      <c r="AU8" s="66"/>
      <c r="AV8" s="66"/>
      <c r="AW8" s="66"/>
      <c r="AX8" s="66"/>
      <c r="AY8" s="66"/>
      <c r="AZ8" s="66"/>
      <c r="BA8" s="66"/>
      <c r="BB8" s="66">
        <f>データ!$T$6</f>
        <v>4.45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4300</v>
      </c>
      <c r="X10" s="67"/>
      <c r="Y10" s="67"/>
      <c r="Z10" s="67"/>
      <c r="AA10" s="67"/>
      <c r="AB10" s="67"/>
      <c r="AC10" s="67"/>
      <c r="AD10" s="2"/>
      <c r="AE10" s="2"/>
      <c r="AF10" s="2"/>
      <c r="AG10" s="2"/>
      <c r="AH10" s="2"/>
      <c r="AI10" s="2"/>
      <c r="AJ10" s="2"/>
      <c r="AK10" s="2"/>
      <c r="AL10" s="67">
        <f>データ!$U$6</f>
        <v>1773</v>
      </c>
      <c r="AM10" s="67"/>
      <c r="AN10" s="67"/>
      <c r="AO10" s="67"/>
      <c r="AP10" s="67"/>
      <c r="AQ10" s="67"/>
      <c r="AR10" s="67"/>
      <c r="AS10" s="67"/>
      <c r="AT10" s="66">
        <f>データ!$V$6</f>
        <v>22.76</v>
      </c>
      <c r="AU10" s="66"/>
      <c r="AV10" s="66"/>
      <c r="AW10" s="66"/>
      <c r="AX10" s="66"/>
      <c r="AY10" s="66"/>
      <c r="AZ10" s="66"/>
      <c r="BA10" s="66"/>
      <c r="BB10" s="66">
        <f>データ!$W$6</f>
        <v>77.900000000000006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15130</v>
      </c>
      <c r="D6" s="34">
        <f t="shared" si="3"/>
        <v>47</v>
      </c>
      <c r="E6" s="34">
        <f t="shared" si="3"/>
        <v>1</v>
      </c>
      <c r="F6" s="34">
        <f t="shared" si="3"/>
        <v>0</v>
      </c>
      <c r="G6" s="34">
        <f t="shared" si="3"/>
        <v>0</v>
      </c>
      <c r="H6" s="34" t="str">
        <f t="shared" si="3"/>
        <v>北海道　中頓別町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4300</v>
      </c>
      <c r="R6" s="35">
        <f t="shared" si="3"/>
        <v>1775</v>
      </c>
      <c r="S6" s="35">
        <f t="shared" si="3"/>
        <v>398.51</v>
      </c>
      <c r="T6" s="35">
        <f t="shared" si="3"/>
        <v>4.45</v>
      </c>
      <c r="U6" s="35">
        <f t="shared" si="3"/>
        <v>1773</v>
      </c>
      <c r="V6" s="35">
        <f t="shared" si="3"/>
        <v>22.76</v>
      </c>
      <c r="W6" s="35">
        <f t="shared" si="3"/>
        <v>77.900000000000006</v>
      </c>
      <c r="X6" s="36">
        <f>IF(X7="",NA(),X7)</f>
        <v>69.42</v>
      </c>
      <c r="Y6" s="36">
        <f t="shared" ref="Y6:AG6" si="4">IF(Y7="",NA(),Y7)</f>
        <v>75.13</v>
      </c>
      <c r="Z6" s="36">
        <f t="shared" si="4"/>
        <v>79.39</v>
      </c>
      <c r="AA6" s="36">
        <f t="shared" si="4"/>
        <v>75.34</v>
      </c>
      <c r="AB6" s="36">
        <f t="shared" si="4"/>
        <v>83.74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975.39</v>
      </c>
      <c r="BF6" s="36">
        <f t="shared" ref="BF6:BN6" si="7">IF(BF7="",NA(),BF7)</f>
        <v>935.58</v>
      </c>
      <c r="BG6" s="36">
        <f t="shared" si="7"/>
        <v>893.28</v>
      </c>
      <c r="BH6" s="36">
        <f t="shared" si="7"/>
        <v>847.12</v>
      </c>
      <c r="BI6" s="36">
        <f t="shared" si="7"/>
        <v>775.71</v>
      </c>
      <c r="BJ6" s="36">
        <f t="shared" si="7"/>
        <v>1496.15</v>
      </c>
      <c r="BK6" s="36">
        <f t="shared" si="7"/>
        <v>1462.56</v>
      </c>
      <c r="BL6" s="36">
        <f t="shared" si="7"/>
        <v>1486.62</v>
      </c>
      <c r="BM6" s="36">
        <f t="shared" si="7"/>
        <v>1510.14</v>
      </c>
      <c r="BN6" s="36">
        <f t="shared" si="7"/>
        <v>1595.62</v>
      </c>
      <c r="BO6" s="35" t="str">
        <f>IF(BO7="","",IF(BO7="-","【-】","【"&amp;SUBSTITUTE(TEXT(BO7,"#,##0.00"),"-","△")&amp;"】"))</f>
        <v>【1,280.76】</v>
      </c>
      <c r="BP6" s="36">
        <f>IF(BP7="",NA(),BP7)</f>
        <v>62</v>
      </c>
      <c r="BQ6" s="36">
        <f t="shared" ref="BQ6:BY6" si="8">IF(BQ7="",NA(),BQ7)</f>
        <v>67.8</v>
      </c>
      <c r="BR6" s="36">
        <f t="shared" si="8"/>
        <v>71.819999999999993</v>
      </c>
      <c r="BS6" s="36">
        <f t="shared" si="8"/>
        <v>66.709999999999994</v>
      </c>
      <c r="BT6" s="36">
        <f t="shared" si="8"/>
        <v>62.01</v>
      </c>
      <c r="BU6" s="36">
        <f t="shared" si="8"/>
        <v>33.01</v>
      </c>
      <c r="BV6" s="36">
        <f t="shared" si="8"/>
        <v>32.39</v>
      </c>
      <c r="BW6" s="36">
        <f t="shared" si="8"/>
        <v>24.39</v>
      </c>
      <c r="BX6" s="36">
        <f t="shared" si="8"/>
        <v>22.67</v>
      </c>
      <c r="BY6" s="36">
        <f t="shared" si="8"/>
        <v>37.92</v>
      </c>
      <c r="BZ6" s="35" t="str">
        <f>IF(BZ7="","",IF(BZ7="-","【-】","【"&amp;SUBSTITUTE(TEXT(BZ7,"#,##0.00"),"-","△")&amp;"】"))</f>
        <v>【53.06】</v>
      </c>
      <c r="CA6" s="36">
        <f>IF(CA7="",NA(),CA7)</f>
        <v>177.91</v>
      </c>
      <c r="CB6" s="36">
        <f t="shared" ref="CB6:CJ6" si="9">IF(CB7="",NA(),CB7)</f>
        <v>162.63</v>
      </c>
      <c r="CC6" s="36">
        <f t="shared" si="9"/>
        <v>159.13</v>
      </c>
      <c r="CD6" s="36">
        <f t="shared" si="9"/>
        <v>170.82</v>
      </c>
      <c r="CE6" s="36">
        <f t="shared" si="9"/>
        <v>184.68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57.66</v>
      </c>
      <c r="CM6" s="36">
        <f t="shared" ref="CM6:CU6" si="10">IF(CM7="",NA(),CM7)</f>
        <v>56.51</v>
      </c>
      <c r="CN6" s="36">
        <f t="shared" si="10"/>
        <v>57.63</v>
      </c>
      <c r="CO6" s="36">
        <f t="shared" si="10"/>
        <v>59.04</v>
      </c>
      <c r="CP6" s="36">
        <f t="shared" si="10"/>
        <v>60.81</v>
      </c>
      <c r="CQ6" s="36">
        <f t="shared" si="10"/>
        <v>51.11</v>
      </c>
      <c r="CR6" s="36">
        <f t="shared" si="10"/>
        <v>50.49</v>
      </c>
      <c r="CS6" s="36">
        <f t="shared" si="10"/>
        <v>48.36</v>
      </c>
      <c r="CT6" s="36">
        <f t="shared" si="10"/>
        <v>48.7</v>
      </c>
      <c r="CU6" s="36">
        <f t="shared" si="10"/>
        <v>46.9</v>
      </c>
      <c r="CV6" s="35" t="str">
        <f>IF(CV7="","",IF(CV7="-","【-】","【"&amp;SUBSTITUTE(TEXT(CV7,"#,##0.00"),"-","△")&amp;"】"))</f>
        <v>【56.28】</v>
      </c>
      <c r="CW6" s="36">
        <f>IF(CW7="",NA(),CW7)</f>
        <v>90</v>
      </c>
      <c r="CX6" s="36">
        <f t="shared" ref="CX6:DF6" si="11">IF(CX7="",NA(),CX7)</f>
        <v>90</v>
      </c>
      <c r="CY6" s="36">
        <f t="shared" si="11"/>
        <v>83.85</v>
      </c>
      <c r="CZ6" s="36">
        <f t="shared" si="11"/>
        <v>80.72</v>
      </c>
      <c r="DA6" s="36">
        <f t="shared" si="11"/>
        <v>79.34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0.24</v>
      </c>
      <c r="EF6" s="35">
        <f t="shared" si="14"/>
        <v>0</v>
      </c>
      <c r="EG6" s="35">
        <f t="shared" si="14"/>
        <v>0</v>
      </c>
      <c r="EH6" s="36">
        <f t="shared" si="14"/>
        <v>0.03</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15130</v>
      </c>
      <c r="D7" s="38">
        <v>47</v>
      </c>
      <c r="E7" s="38">
        <v>1</v>
      </c>
      <c r="F7" s="38">
        <v>0</v>
      </c>
      <c r="G7" s="38">
        <v>0</v>
      </c>
      <c r="H7" s="38" t="s">
        <v>108</v>
      </c>
      <c r="I7" s="38" t="s">
        <v>109</v>
      </c>
      <c r="J7" s="38" t="s">
        <v>110</v>
      </c>
      <c r="K7" s="38" t="s">
        <v>111</v>
      </c>
      <c r="L7" s="38" t="s">
        <v>112</v>
      </c>
      <c r="M7" s="38"/>
      <c r="N7" s="39" t="s">
        <v>113</v>
      </c>
      <c r="O7" s="39" t="s">
        <v>114</v>
      </c>
      <c r="P7" s="39">
        <v>100</v>
      </c>
      <c r="Q7" s="39">
        <v>4300</v>
      </c>
      <c r="R7" s="39">
        <v>1775</v>
      </c>
      <c r="S7" s="39">
        <v>398.51</v>
      </c>
      <c r="T7" s="39">
        <v>4.45</v>
      </c>
      <c r="U7" s="39">
        <v>1773</v>
      </c>
      <c r="V7" s="39">
        <v>22.76</v>
      </c>
      <c r="W7" s="39">
        <v>77.900000000000006</v>
      </c>
      <c r="X7" s="39">
        <v>69.42</v>
      </c>
      <c r="Y7" s="39">
        <v>75.13</v>
      </c>
      <c r="Z7" s="39">
        <v>79.39</v>
      </c>
      <c r="AA7" s="39">
        <v>75.34</v>
      </c>
      <c r="AB7" s="39">
        <v>83.74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975.39</v>
      </c>
      <c r="BF7" s="39">
        <v>935.58</v>
      </c>
      <c r="BG7" s="39">
        <v>893.28</v>
      </c>
      <c r="BH7" s="39">
        <v>847.12</v>
      </c>
      <c r="BI7" s="39">
        <v>775.71</v>
      </c>
      <c r="BJ7" s="39">
        <v>1496.15</v>
      </c>
      <c r="BK7" s="39">
        <v>1462.56</v>
      </c>
      <c r="BL7" s="39">
        <v>1486.62</v>
      </c>
      <c r="BM7" s="39">
        <v>1510.14</v>
      </c>
      <c r="BN7" s="39">
        <v>1595.62</v>
      </c>
      <c r="BO7" s="39">
        <v>1280.76</v>
      </c>
      <c r="BP7" s="39">
        <v>62</v>
      </c>
      <c r="BQ7" s="39">
        <v>67.8</v>
      </c>
      <c r="BR7" s="39">
        <v>71.819999999999993</v>
      </c>
      <c r="BS7" s="39">
        <v>66.709999999999994</v>
      </c>
      <c r="BT7" s="39">
        <v>62.01</v>
      </c>
      <c r="BU7" s="39">
        <v>33.01</v>
      </c>
      <c r="BV7" s="39">
        <v>32.39</v>
      </c>
      <c r="BW7" s="39">
        <v>24.39</v>
      </c>
      <c r="BX7" s="39">
        <v>22.67</v>
      </c>
      <c r="BY7" s="39">
        <v>37.92</v>
      </c>
      <c r="BZ7" s="39">
        <v>53.06</v>
      </c>
      <c r="CA7" s="39">
        <v>177.91</v>
      </c>
      <c r="CB7" s="39">
        <v>162.63</v>
      </c>
      <c r="CC7" s="39">
        <v>159.13</v>
      </c>
      <c r="CD7" s="39">
        <v>170.82</v>
      </c>
      <c r="CE7" s="39">
        <v>184.68</v>
      </c>
      <c r="CF7" s="39">
        <v>523.08000000000004</v>
      </c>
      <c r="CG7" s="39">
        <v>530.83000000000004</v>
      </c>
      <c r="CH7" s="39">
        <v>734.18</v>
      </c>
      <c r="CI7" s="39">
        <v>789.62</v>
      </c>
      <c r="CJ7" s="39">
        <v>423.18</v>
      </c>
      <c r="CK7" s="39">
        <v>314.83</v>
      </c>
      <c r="CL7" s="39">
        <v>57.66</v>
      </c>
      <c r="CM7" s="39">
        <v>56.51</v>
      </c>
      <c r="CN7" s="39">
        <v>57.63</v>
      </c>
      <c r="CO7" s="39">
        <v>59.04</v>
      </c>
      <c r="CP7" s="39">
        <v>60.81</v>
      </c>
      <c r="CQ7" s="39">
        <v>51.11</v>
      </c>
      <c r="CR7" s="39">
        <v>50.49</v>
      </c>
      <c r="CS7" s="39">
        <v>48.36</v>
      </c>
      <c r="CT7" s="39">
        <v>48.7</v>
      </c>
      <c r="CU7" s="39">
        <v>46.9</v>
      </c>
      <c r="CV7" s="39">
        <v>56.28</v>
      </c>
      <c r="CW7" s="39">
        <v>90</v>
      </c>
      <c r="CX7" s="39">
        <v>90</v>
      </c>
      <c r="CY7" s="39">
        <v>83.85</v>
      </c>
      <c r="CZ7" s="39">
        <v>80.72</v>
      </c>
      <c r="DA7" s="39">
        <v>79.34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0.24</v>
      </c>
      <c r="EF7" s="39">
        <v>0</v>
      </c>
      <c r="EG7" s="39">
        <v>0</v>
      </c>
      <c r="EH7" s="39">
        <v>0.03</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2018-02-05T08:23:35Z</cp:lastPrinted>
  <dcterms:created xsi:type="dcterms:W3CDTF">2017-12-25T01:40:03Z</dcterms:created>
  <dcterms:modified xsi:type="dcterms:W3CDTF">2018-02-05T08:24:41Z</dcterms:modified>
  <cp:category/>
</cp:coreProperties>
</file>