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依頼文決裁中：2.6 17時〆】公営企業に係る「経営比較分析表」の分析等について（依頼）\提出用（中頓別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<sst xmlns="http://schemas.openxmlformats.org/spreadsheetml/2006/main" count="240" uniqueCount="126">
  <si>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</si>
  <si>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</si>
  <si>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</si>
  <si>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</si>
  <si>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</si>
  <si>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</si>
  <si>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</si>
  <si>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</si>
  <si>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</si>
  <si>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</si>
  <si>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</si>
  <si>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</si>
  <si>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</si>
  <si>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</si>
  <si>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</si>
  <si>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</si>
  <si>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</si>
  <si>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</si>
  <si>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</si>
  <si>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</si>
  <si>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</si>
  <si>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</si>
  <si>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</si>
  <si>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</si>
  <si>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</si>
  <si>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</si>
  <si>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</si>
  <si>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</si>
  <si>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</si>
  <si>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</si>
  <si>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</si>
  <si>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</si>
  <si>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</si>
  <si>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</si>
  <si>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</si>
  <si>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</si>
  <si>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</si>
  <si>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</si>
  <si>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</si>
  <si>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</si>
  <si>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</si>
  <si>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</si>
  <si>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</si>
  <si>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</si>
  <si>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</si>
  <si>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</si>
  <si>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</si>
  <si>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</si>
  <si>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</si>
  <si>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</si>
  <si>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</si>
  <si>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</si>
  <si>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</si>
  <si>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</si>
  <si>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</si>
  <si>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</si>
  <si>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</si>
  <si>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</si>
  <si>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</si>
  <si>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</si>
  <si>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</si>
  <si>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</si>
  <si>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</si>
  <si>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</si>
  <si>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</si>
  <si>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</si>
  <si>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</si>
  <si>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</si>
  <si>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</si>
  <si>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</si>
  <si>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</si>
  <si>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</si>
  <si>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</si>
  <si>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</si>
  <si>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</si>
  <si>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</si>
  <si>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</si>
  <si>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</si>
  <si>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</si>
  <si>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</si>
  <si>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</si>
  <si>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</si>
  <si>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</si>
  <si>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</si>
  <si>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</si>
  <si>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</si>
  <si>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</si>
  <si>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</si>
  <si>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</si>
  <si>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</si>
  <si>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</si>
  <si>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</si>
  <si>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</si>
  <si>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</si>
  <si>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</si>
  <si>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</si>
  <si>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</si>
  <si>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</si>
  <si>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</si>
  <si>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</si>
  <si>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</si>
  <si>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</si>
  <si>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</si>
  <si>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</si>
  <si>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</si>
  <si>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</si>
  <si>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</si>
  <si>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</si>
  <si>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</si>
  <si>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</si>
  <si>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中頓別町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</si>
  <si>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</si>
  <si>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</si>
  <si>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</si>
  <si>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</si>
  <si>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</si>
  <si>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</si>
  <si>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</si>
  <si>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</si>
  <si>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</si>
  <si>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</si>
  <si>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</si>
  <si>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</si>
  <si>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収益的収支比率については、当初の下水道施設の建設及び下水道管布設に係る地方債償還金の影響等により数値が１００％を下回っています。これは、収支が赤字であることを示しており、経費回収率についても平成２８年度においては汚水処理費の見直しにより増加していますが、下水道使用料収入だけでは賄えていないため一般会計からの繰入金で補う状況となっています。また、有収水量に対して汚水処理費が多いため汚水処理原価が類似団体平均値より高くなっており、今後についても更なる汚水処理費抑制のための経営改善や更新事業等の実施時期及び内容を検討していかなければなりません。
</t>
    <phoneticPr fontId="4"/>
  </si>
  <si>
    <t xml:space="preserve">管渠改善率について、中頓別町において下水道管の布設は平成６年度から開始され平成１５年度に既存家屋に対しての整備が完了しています。平成６年度に布設した管渠で２４年経過していますが、今後は点検や長寿命化等の取り組みを実施し管渠改築の必要性が高いものから計画的に更新を実施していくこととなります。
</t>
    <phoneticPr fontId="4"/>
  </si>
  <si>
    <t xml:space="preserve">下水道施設建設と下水道管布設当初の地方債償還金の影響により収益的収支比率と経費回収率については数値が低く、汚水処理原価は類似団体平均値より高くなっています。管渠（下水道管）については、布設からの経過年数が比較的浅いこともあり、点検等により更新の時期を検討した上で更新計画を策定し実施することとなりますが、下水道施設（下水道管理センター）の処理設備についてはすでに耐用年数を超えておりストックマネジメント計画を策定した上での更新を予定しています。このような状況により、更新に必要な財源の確保が必要ですが、現状は一般会計からの繰入金に依存していることもあり経営計画策定により今後の財政状況の見通しを把握した上で、下水道使用料についても適正なのかを含め検討していかなければなりません。
</t>
    <rPh sb="131" eb="133">
      <t>コウシン</t>
    </rPh>
    <rPh sb="158" eb="161">
      <t>ゲスイドウ</t>
    </rPh>
    <rPh sb="161" eb="163">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</si>
</sst>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8324704"/>
        <c:axId val="2683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68324704"/>
        <c:axId val="268333280"/>
      </c:lineChart>
      <c:dateAx>
        <c:axId val="268324704"/>
        <c:scaling>
          <c:orientation val="minMax"/>
        </c:scaling>
        <c:delete val="1"/>
        <c:axPos val="b"/>
        <c:numFmt formatCode="ge" sourceLinked="1"/>
        <c:majorTickMark val="none"/>
        <c:minorTickMark val="none"/>
        <c:tickLblPos val="none"/>
        <c:crossAx val="268333280"/>
        <c:crosses val="autoZero"/>
        <c:auto val="1"/>
        <c:lblOffset val="100"/>
        <c:baseTimeUnit val="years"/>
      </c:dateAx>
      <c:valAx>
        <c:axId val="2683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3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64.58</c:v>
                </c:pt>
                <c:pt idx="1">
                  <c:v>63.78</c:v>
                </c:pt>
                <c:pt idx="2">
                  <c:v>62.34</c:v>
                </c:pt>
                <c:pt idx="3">
                  <c:v>61.54</c:v>
                </c:pt>
                <c:pt idx="4">
                  <c:v>64.260000000000005</c:v>
                </c:pt>
              </c:numCache>
            </c:numRef>
          </c:val>
        </c:ser>
        <c:dLbls>
          <c:showLegendKey val="0"/>
          <c:showVal val="0"/>
          <c:showCatName val="0"/>
          <c:showSerName val="0"/>
          <c:showPercent val="0"/>
          <c:showBubbleSize val="0"/>
        </c:dLbls>
        <c:gapWidth val="150"/>
        <c:axId val="269245712"/>
        <c:axId val="26924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69245712"/>
        <c:axId val="269246104"/>
      </c:lineChart>
      <c:dateAx>
        <c:axId val="269245712"/>
        <c:scaling>
          <c:orientation val="minMax"/>
        </c:scaling>
        <c:delete val="1"/>
        <c:axPos val="b"/>
        <c:numFmt formatCode="ge" sourceLinked="1"/>
        <c:majorTickMark val="none"/>
        <c:minorTickMark val="none"/>
        <c:tickLblPos val="none"/>
        <c:crossAx val="269246104"/>
        <c:crosses val="autoZero"/>
        <c:auto val="1"/>
        <c:lblOffset val="100"/>
        <c:baseTimeUnit val="years"/>
      </c:dateAx>
      <c:valAx>
        <c:axId val="26924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24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88.64</c:v>
                </c:pt>
                <c:pt idx="1">
                  <c:v>89.49</c:v>
                </c:pt>
                <c:pt idx="2">
                  <c:v>90.59</c:v>
                </c:pt>
                <c:pt idx="3">
                  <c:v>90.54</c:v>
                </c:pt>
                <c:pt idx="4">
                  <c:v>91.06</c:v>
                </c:pt>
              </c:numCache>
            </c:numRef>
          </c:val>
        </c:ser>
        <c:dLbls>
          <c:showLegendKey val="0"/>
          <c:showVal val="0"/>
          <c:showCatName val="0"/>
          <c:showSerName val="0"/>
          <c:showPercent val="0"/>
          <c:showBubbleSize val="0"/>
        </c:dLbls>
        <c:gapWidth val="150"/>
        <c:axId val="269247280"/>
        <c:axId val="26924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69247280"/>
        <c:axId val="269247672"/>
      </c:lineChart>
      <c:dateAx>
        <c:axId val="269247280"/>
        <c:scaling>
          <c:orientation val="minMax"/>
        </c:scaling>
        <c:delete val="1"/>
        <c:axPos val="b"/>
        <c:numFmt formatCode="ge" sourceLinked="1"/>
        <c:majorTickMark val="none"/>
        <c:minorTickMark val="none"/>
        <c:tickLblPos val="none"/>
        <c:crossAx val="269247672"/>
        <c:crosses val="autoZero"/>
        <c:auto val="1"/>
        <c:lblOffset val="100"/>
        <c:baseTimeUnit val="years"/>
      </c:dateAx>
      <c:valAx>
        <c:axId val="26924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24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51.23</c:v>
                </c:pt>
                <c:pt idx="1">
                  <c:v>50.59</c:v>
                </c:pt>
                <c:pt idx="2">
                  <c:v>21.48</c:v>
                </c:pt>
                <c:pt idx="3">
                  <c:v>61.59</c:v>
                </c:pt>
                <c:pt idx="4">
                  <c:v>91.16</c:v>
                </c:pt>
              </c:numCache>
            </c:numRef>
          </c:val>
        </c:ser>
        <c:dLbls>
          <c:showLegendKey val="0"/>
          <c:showVal val="0"/>
          <c:showCatName val="0"/>
          <c:showSerName val="0"/>
          <c:showPercent val="0"/>
          <c:showBubbleSize val="0"/>
        </c:dLbls>
        <c:gapWidth val="150"/>
        <c:axId val="268412568"/>
        <c:axId val="26841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412568"/>
        <c:axId val="268412952"/>
      </c:lineChart>
      <c:dateAx>
        <c:axId val="268412568"/>
        <c:scaling>
          <c:orientation val="minMax"/>
        </c:scaling>
        <c:delete val="1"/>
        <c:axPos val="b"/>
        <c:numFmt formatCode="ge" sourceLinked="1"/>
        <c:majorTickMark val="none"/>
        <c:minorTickMark val="none"/>
        <c:tickLblPos val="none"/>
        <c:crossAx val="268412952"/>
        <c:crosses val="autoZero"/>
        <c:auto val="1"/>
        <c:lblOffset val="100"/>
        <c:baseTimeUnit val="years"/>
      </c:dateAx>
      <c:valAx>
        <c:axId val="26841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1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9042528"/>
        <c:axId val="2690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9042528"/>
        <c:axId val="269044960"/>
      </c:lineChart>
      <c:dateAx>
        <c:axId val="269042528"/>
        <c:scaling>
          <c:orientation val="minMax"/>
        </c:scaling>
        <c:delete val="1"/>
        <c:axPos val="b"/>
        <c:numFmt formatCode="ge" sourceLinked="1"/>
        <c:majorTickMark val="none"/>
        <c:minorTickMark val="none"/>
        <c:tickLblPos val="none"/>
        <c:crossAx val="269044960"/>
        <c:crosses val="autoZero"/>
        <c:auto val="1"/>
        <c:lblOffset val="100"/>
        <c:baseTimeUnit val="years"/>
      </c:dateAx>
      <c:valAx>
        <c:axId val="2690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0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9082528"/>
        <c:axId val="2690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9082528"/>
        <c:axId val="269082912"/>
      </c:lineChart>
      <c:dateAx>
        <c:axId val="269082528"/>
        <c:scaling>
          <c:orientation val="minMax"/>
        </c:scaling>
        <c:delete val="1"/>
        <c:axPos val="b"/>
        <c:numFmt formatCode="ge" sourceLinked="1"/>
        <c:majorTickMark val="none"/>
        <c:minorTickMark val="none"/>
        <c:tickLblPos val="none"/>
        <c:crossAx val="269082912"/>
        <c:crosses val="autoZero"/>
        <c:auto val="1"/>
        <c:lblOffset val="100"/>
        <c:baseTimeUnit val="years"/>
      </c:dateAx>
      <c:valAx>
        <c:axId val="2690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0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9088200"/>
        <c:axId val="26908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9088200"/>
        <c:axId val="269088592"/>
      </c:lineChart>
      <c:dateAx>
        <c:axId val="269088200"/>
        <c:scaling>
          <c:orientation val="minMax"/>
        </c:scaling>
        <c:delete val="1"/>
        <c:axPos val="b"/>
        <c:numFmt formatCode="ge" sourceLinked="1"/>
        <c:majorTickMark val="none"/>
        <c:minorTickMark val="none"/>
        <c:tickLblPos val="none"/>
        <c:crossAx val="269088592"/>
        <c:crosses val="autoZero"/>
        <c:auto val="1"/>
        <c:lblOffset val="100"/>
        <c:baseTimeUnit val="years"/>
      </c:dateAx>
      <c:valAx>
        <c:axId val="26908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08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9089768"/>
        <c:axId val="26909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9089768"/>
        <c:axId val="269090160"/>
      </c:lineChart>
      <c:dateAx>
        <c:axId val="269089768"/>
        <c:scaling>
          <c:orientation val="minMax"/>
        </c:scaling>
        <c:delete val="1"/>
        <c:axPos val="b"/>
        <c:numFmt formatCode="ge" sourceLinked="1"/>
        <c:majorTickMark val="none"/>
        <c:minorTickMark val="none"/>
        <c:tickLblPos val="none"/>
        <c:crossAx val="269090160"/>
        <c:crosses val="autoZero"/>
        <c:auto val="1"/>
        <c:lblOffset val="100"/>
        <c:baseTimeUnit val="years"/>
      </c:dateAx>
      <c:valAx>
        <c:axId val="26909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08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1136.6600000000001</c:v>
                </c:pt>
                <c:pt idx="1">
                  <c:v>1058.9000000000001</c:v>
                </c:pt>
                <c:pt idx="2">
                  <c:v>801.72</c:v>
                </c:pt>
                <c:pt idx="3">
                  <c:v>1133.68</c:v>
                </c:pt>
                <c:pt idx="4">
                  <c:v>1020.21</c:v>
                </c:pt>
              </c:numCache>
            </c:numRef>
          </c:val>
        </c:ser>
        <c:dLbls>
          <c:showLegendKey val="0"/>
          <c:showVal val="0"/>
          <c:showCatName val="0"/>
          <c:showSerName val="0"/>
          <c:showPercent val="0"/>
          <c:showBubbleSize val="0"/>
        </c:dLbls>
        <c:gapWidth val="150"/>
        <c:axId val="268874456"/>
        <c:axId val="2688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68874456"/>
        <c:axId val="268874848"/>
      </c:lineChart>
      <c:dateAx>
        <c:axId val="268874456"/>
        <c:scaling>
          <c:orientation val="minMax"/>
        </c:scaling>
        <c:delete val="1"/>
        <c:axPos val="b"/>
        <c:numFmt formatCode="ge" sourceLinked="1"/>
        <c:majorTickMark val="none"/>
        <c:minorTickMark val="none"/>
        <c:tickLblPos val="none"/>
        <c:crossAx val="268874848"/>
        <c:crosses val="autoZero"/>
        <c:auto val="1"/>
        <c:lblOffset val="100"/>
        <c:baseTimeUnit val="years"/>
      </c:dateAx>
      <c:valAx>
        <c:axId val="2688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87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32.6</c:v>
                </c:pt>
                <c:pt idx="1">
                  <c:v>35.909999999999997</c:v>
                </c:pt>
                <c:pt idx="2">
                  <c:v>13.56</c:v>
                </c:pt>
                <c:pt idx="3">
                  <c:v>47.71</c:v>
                </c:pt>
                <c:pt idx="4">
                  <c:v>67.12</c:v>
                </c:pt>
              </c:numCache>
            </c:numRef>
          </c:val>
        </c:ser>
        <c:dLbls>
          <c:showLegendKey val="0"/>
          <c:showVal val="0"/>
          <c:showCatName val="0"/>
          <c:showSerName val="0"/>
          <c:showPercent val="0"/>
          <c:showBubbleSize val="0"/>
        </c:dLbls>
        <c:gapWidth val="150"/>
        <c:axId val="268876024"/>
        <c:axId val="2688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68876024"/>
        <c:axId val="268876416"/>
      </c:lineChart>
      <c:dateAx>
        <c:axId val="268876024"/>
        <c:scaling>
          <c:orientation val="minMax"/>
        </c:scaling>
        <c:delete val="1"/>
        <c:axPos val="b"/>
        <c:numFmt formatCode="ge" sourceLinked="1"/>
        <c:majorTickMark val="none"/>
        <c:minorTickMark val="none"/>
        <c:tickLblPos val="none"/>
        <c:crossAx val="268876416"/>
        <c:crosses val="autoZero"/>
        <c:auto val="1"/>
        <c:lblOffset val="100"/>
        <c:baseTimeUnit val="years"/>
      </c:dateAx>
      <c:valAx>
        <c:axId val="2688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87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633.07000000000005</c:v>
                </c:pt>
                <c:pt idx="1">
                  <c:v>574.22</c:v>
                </c:pt>
                <c:pt idx="2">
                  <c:v>1521.52</c:v>
                </c:pt>
                <c:pt idx="3">
                  <c:v>430.64</c:v>
                </c:pt>
                <c:pt idx="4">
                  <c:v>307.41000000000003</c:v>
                </c:pt>
              </c:numCache>
            </c:numRef>
          </c:val>
        </c:ser>
        <c:dLbls>
          <c:showLegendKey val="0"/>
          <c:showVal val="0"/>
          <c:showCatName val="0"/>
          <c:showSerName val="0"/>
          <c:showPercent val="0"/>
          <c:showBubbleSize val="0"/>
        </c:dLbls>
        <c:gapWidth val="150"/>
        <c:axId val="268877592"/>
        <c:axId val="2688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68877592"/>
        <c:axId val="268877984"/>
      </c:lineChart>
      <c:dateAx>
        <c:axId val="268877592"/>
        <c:scaling>
          <c:orientation val="minMax"/>
        </c:scaling>
        <c:delete val="1"/>
        <c:axPos val="b"/>
        <c:numFmt formatCode="ge" sourceLinked="1"/>
        <c:majorTickMark val="none"/>
        <c:minorTickMark val="none"/>
        <c:tickLblPos val="none"/>
        <c:crossAx val="268877984"/>
        <c:crosses val="autoZero"/>
        <c:auto val="1"/>
        <c:lblOffset val="100"/>
        <c:baseTimeUnit val="years"/>
      </c:dateAx>
      <c:valAx>
        <c:axId val="2688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87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北海道　中頓別町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122</v>
      </c>
      <c r="AE8" s="73"/>
      <c r="AF8" s="73"/>
      <c r="AG8" s="73"/>
      <c r="AH8" s="73"/>
      <c r="AI8" s="73"/>
      <c r="AJ8" s="73"/>
      <c r="AK8" s="4"/>
      <c r="AL8" s="69">
        <f>データ!S6</f>
        <v>1775</v>
      </c>
      <c r="AM8" s="69"/>
      <c r="AN8" s="69"/>
      <c r="AO8" s="69"/>
      <c r="AP8" s="69"/>
      <c r="AQ8" s="69"/>
      <c r="AR8" s="69"/>
      <c r="AS8" s="69"/>
      <c r="AT8" s="68">
        <f>データ!T6</f>
        <v>398.51</v>
      </c>
      <c r="AU8" s="68"/>
      <c r="AV8" s="68"/>
      <c r="AW8" s="68"/>
      <c r="AX8" s="68"/>
      <c r="AY8" s="68"/>
      <c r="AZ8" s="68"/>
      <c r="BA8" s="68"/>
      <c r="BB8" s="68">
        <f>データ!U6</f>
        <v>4.45</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82.63</v>
      </c>
      <c r="Q10" s="68"/>
      <c r="R10" s="68"/>
      <c r="S10" s="68"/>
      <c r="T10" s="68"/>
      <c r="U10" s="68"/>
      <c r="V10" s="68"/>
      <c r="W10" s="68">
        <f>データ!Q6</f>
        <v>82.15</v>
      </c>
      <c r="X10" s="68"/>
      <c r="Y10" s="68"/>
      <c r="Z10" s="68"/>
      <c r="AA10" s="68"/>
      <c r="AB10" s="68"/>
      <c r="AC10" s="68"/>
      <c r="AD10" s="69">
        <f>データ!R6</f>
        <v>4500</v>
      </c>
      <c r="AE10" s="69"/>
      <c r="AF10" s="69"/>
      <c r="AG10" s="69"/>
      <c r="AH10" s="69"/>
      <c r="AI10" s="69"/>
      <c r="AJ10" s="69"/>
      <c r="AK10" s="2"/>
      <c r="AL10" s="69">
        <f>データ!V6</f>
        <v>1465</v>
      </c>
      <c r="AM10" s="69"/>
      <c r="AN10" s="69"/>
      <c r="AO10" s="69"/>
      <c r="AP10" s="69"/>
      <c r="AQ10" s="69"/>
      <c r="AR10" s="69"/>
      <c r="AS10" s="69"/>
      <c r="AT10" s="68">
        <f>データ!W6</f>
        <v>0.9</v>
      </c>
      <c r="AU10" s="68"/>
      <c r="AV10" s="68"/>
      <c r="AW10" s="68"/>
      <c r="AX10" s="68"/>
      <c r="AY10" s="68"/>
      <c r="AZ10" s="68"/>
      <c r="BA10" s="68"/>
      <c r="BB10" s="68">
        <f>データ!X6</f>
        <v>1627.78</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15130</v>
      </c>
      <c r="D6" s="33">
        <f t="shared" si="3"/>
        <v>47</v>
      </c>
      <c r="E6" s="33">
        <f t="shared" si="3"/>
        <v>17</v>
      </c>
      <c r="F6" s="33">
        <f t="shared" si="3"/>
        <v>4</v>
      </c>
      <c r="G6" s="33">
        <f t="shared" si="3"/>
        <v>0</v>
      </c>
      <c r="H6" s="33" t="str">
        <f t="shared" si="3"/>
        <v>北海道　中頓別町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82.63</v>
      </c>
      <c r="Q6" s="34">
        <f t="shared" si="3"/>
        <v>82.15</v>
      </c>
      <c r="R6" s="34">
        <f t="shared" si="3"/>
        <v>4500</v>
      </c>
      <c r="S6" s="34">
        <f t="shared" si="3"/>
        <v>1775</v>
      </c>
      <c r="T6" s="34">
        <f t="shared" si="3"/>
        <v>398.51</v>
      </c>
      <c r="U6" s="34">
        <f t="shared" si="3"/>
        <v>4.45</v>
      </c>
      <c r="V6" s="34">
        <f t="shared" si="3"/>
        <v>1465</v>
      </c>
      <c r="W6" s="34">
        <f t="shared" si="3"/>
        <v>0.9</v>
      </c>
      <c r="X6" s="34">
        <f t="shared" si="3"/>
        <v>1627.78</v>
      </c>
      <c r="Y6" s="35">
        <f>IF(Y7="",NA(),Y7)</f>
        <v>51.23</v>
      </c>
      <c r="Z6" s="35">
        <f t="shared" ref="Z6:AH6" si="4">IF(Z7="",NA(),Z7)</f>
        <v>50.59</v>
      </c>
      <c r="AA6" s="35">
        <f t="shared" si="4"/>
        <v>21.48</v>
      </c>
      <c r="AB6" s="35">
        <f t="shared" si="4"/>
        <v>61.59</v>
      </c>
      <c r="AC6" s="35">
        <f t="shared" si="4"/>
        <v>91.16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1136.6600000000001</v>
      </c>
      <c r="BG6" s="35">
        <f t="shared" ref="BG6:BO6" si="7">IF(BG7="",NA(),BG7)</f>
        <v>1058.9000000000001</v>
      </c>
      <c r="BH6" s="35">
        <f t="shared" si="7"/>
        <v>801.72</v>
      </c>
      <c r="BI6" s="35">
        <f t="shared" si="7"/>
        <v>1133.68</v>
      </c>
      <c r="BJ6" s="35">
        <f t="shared" si="7"/>
        <v>1020.21</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32.6</v>
      </c>
      <c r="BR6" s="35">
        <f t="shared" ref="BR6:BZ6" si="8">IF(BR7="",NA(),BR7)</f>
        <v>35.909999999999997</v>
      </c>
      <c r="BS6" s="35">
        <f t="shared" si="8"/>
        <v>13.56</v>
      </c>
      <c r="BT6" s="35">
        <f t="shared" si="8"/>
        <v>47.71</v>
      </c>
      <c r="BU6" s="35">
        <f t="shared" si="8"/>
        <v>67.12</v>
      </c>
      <c r="BV6" s="35">
        <f t="shared" si="8"/>
        <v>51.73</v>
      </c>
      <c r="BW6" s="35">
        <f t="shared" si="8"/>
        <v>64.63</v>
      </c>
      <c r="BX6" s="35">
        <f t="shared" si="8"/>
        <v>66.56</v>
      </c>
      <c r="BY6" s="35">
        <f t="shared" si="8"/>
        <v>66.22</v>
      </c>
      <c r="BZ6" s="35">
        <f t="shared" si="8"/>
        <v>69.87</v>
      </c>
      <c r="CA6" s="34" t="str">
        <f>IF(CA7="","",IF(CA7="-","【-】","【"&amp;SUBSTITUTE(TEXT(CA7,"#,##0.00"),"-","△")&amp;"】"))</f>
        <v>【69.80】</v>
      </c>
      <c r="CB6" s="35">
        <f>IF(CB7="",NA(),CB7)</f>
        <v>633.07000000000005</v>
      </c>
      <c r="CC6" s="35">
        <f t="shared" ref="CC6:CK6" si="9">IF(CC7="",NA(),CC7)</f>
        <v>574.22</v>
      </c>
      <c r="CD6" s="35">
        <f t="shared" si="9"/>
        <v>1521.52</v>
      </c>
      <c r="CE6" s="35">
        <f t="shared" si="9"/>
        <v>430.64</v>
      </c>
      <c r="CF6" s="35">
        <f t="shared" si="9"/>
        <v>307.41000000000003</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64.58</v>
      </c>
      <c r="CN6" s="35">
        <f t="shared" ref="CN6:CV6" si="10">IF(CN7="",NA(),CN7)</f>
        <v>63.78</v>
      </c>
      <c r="CO6" s="35">
        <f t="shared" si="10"/>
        <v>62.34</v>
      </c>
      <c r="CP6" s="35">
        <f t="shared" si="10"/>
        <v>61.54</v>
      </c>
      <c r="CQ6" s="35">
        <f t="shared" si="10"/>
        <v>64.260000000000005</v>
      </c>
      <c r="CR6" s="35">
        <f t="shared" si="10"/>
        <v>36.67</v>
      </c>
      <c r="CS6" s="35">
        <f t="shared" si="10"/>
        <v>43.65</v>
      </c>
      <c r="CT6" s="35">
        <f t="shared" si="10"/>
        <v>43.58</v>
      </c>
      <c r="CU6" s="35">
        <f t="shared" si="10"/>
        <v>41.35</v>
      </c>
      <c r="CV6" s="35">
        <f t="shared" si="10"/>
        <v>42.9</v>
      </c>
      <c r="CW6" s="34" t="str">
        <f>IF(CW7="","",IF(CW7="-","【-】","【"&amp;SUBSTITUTE(TEXT(CW7,"#,##0.00"),"-","△")&amp;"】"))</f>
        <v>【42.17】</v>
      </c>
      <c r="CX6" s="35">
        <f>IF(CX7="",NA(),CX7)</f>
        <v>88.64</v>
      </c>
      <c r="CY6" s="35">
        <f t="shared" ref="CY6:DG6" si="11">IF(CY7="",NA(),CY7)</f>
        <v>89.49</v>
      </c>
      <c r="CZ6" s="35">
        <f t="shared" si="11"/>
        <v>90.59</v>
      </c>
      <c r="DA6" s="35">
        <f t="shared" si="11"/>
        <v>90.54</v>
      </c>
      <c r="DB6" s="35">
        <f t="shared" si="11"/>
        <v>91.06</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15130</v>
      </c>
      <c r="D7" s="37">
        <v>47</v>
      </c>
      <c r="E7" s="37">
        <v>17</v>
      </c>
      <c r="F7" s="37">
        <v>4</v>
      </c>
      <c r="G7" s="37">
        <v>0</v>
      </c>
      <c r="H7" s="37" t="s">
        <v>110</v>
      </c>
      <c r="I7" s="37" t="s">
        <v>111</v>
      </c>
      <c r="J7" s="37" t="s">
        <v>112</v>
      </c>
      <c r="K7" s="37" t="s">
        <v>113</v>
      </c>
      <c r="L7" s="37" t="s">
        <v>114</v>
      </c>
      <c r="M7" s="37"/>
      <c r="N7" s="38" t="s">
        <v>115</v>
      </c>
      <c r="O7" s="38" t="s">
        <v>116</v>
      </c>
      <c r="P7" s="38">
        <v>82.63</v>
      </c>
      <c r="Q7" s="38">
        <v>82.15</v>
      </c>
      <c r="R7" s="38">
        <v>4500</v>
      </c>
      <c r="S7" s="38">
        <v>1775</v>
      </c>
      <c r="T7" s="38">
        <v>398.51</v>
      </c>
      <c r="U7" s="38">
        <v>4.45</v>
      </c>
      <c r="V7" s="38">
        <v>1465</v>
      </c>
      <c r="W7" s="38">
        <v>0.9</v>
      </c>
      <c r="X7" s="38">
        <v>1627.78</v>
      </c>
      <c r="Y7" s="38">
        <v>51.23</v>
      </c>
      <c r="Z7" s="38">
        <v>50.59</v>
      </c>
      <c r="AA7" s="38">
        <v>21.48</v>
      </c>
      <c r="AB7" s="38">
        <v>61.59</v>
      </c>
      <c r="AC7" s="38">
        <v>91.16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1136.6600000000001</v>
      </c>
      <c r="BG7" s="38">
        <v>1058.9000000000001</v>
      </c>
      <c r="BH7" s="38">
        <v>801.72</v>
      </c>
      <c r="BI7" s="38">
        <v>1133.68</v>
      </c>
      <c r="BJ7" s="38">
        <v>1020.21</v>
      </c>
      <c r="BK7" s="38">
        <v>1716.82</v>
      </c>
      <c r="BL7" s="38">
        <v>1569.13</v>
      </c>
      <c r="BM7" s="38">
        <v>1436</v>
      </c>
      <c r="BN7" s="38">
        <v>1434.89</v>
      </c>
      <c r="BO7" s="38">
        <v>1298.9100000000001</v>
      </c>
      <c r="BP7" s="38">
        <v>1348.09</v>
      </c>
      <c r="BQ7" s="38">
        <v>32.6</v>
      </c>
      <c r="BR7" s="38">
        <v>35.909999999999997</v>
      </c>
      <c r="BS7" s="38">
        <v>13.56</v>
      </c>
      <c r="BT7" s="38">
        <v>47.71</v>
      </c>
      <c r="BU7" s="38">
        <v>67.12</v>
      </c>
      <c r="BV7" s="38">
        <v>51.73</v>
      </c>
      <c r="BW7" s="38">
        <v>64.63</v>
      </c>
      <c r="BX7" s="38">
        <v>66.56</v>
      </c>
      <c r="BY7" s="38">
        <v>66.22</v>
      </c>
      <c r="BZ7" s="38">
        <v>69.87</v>
      </c>
      <c r="CA7" s="38">
        <v>69.8</v>
      </c>
      <c r="CB7" s="38">
        <v>633.07000000000005</v>
      </c>
      <c r="CC7" s="38">
        <v>574.22</v>
      </c>
      <c r="CD7" s="38">
        <v>1521.52</v>
      </c>
      <c r="CE7" s="38">
        <v>430.64</v>
      </c>
      <c r="CF7" s="38">
        <v>307.41000000000003</v>
      </c>
      <c r="CG7" s="38">
        <v>310.47000000000003</v>
      </c>
      <c r="CH7" s="38">
        <v>245.75</v>
      </c>
      <c r="CI7" s="38">
        <v>244.29</v>
      </c>
      <c r="CJ7" s="38">
        <v>246.72</v>
      </c>
      <c r="CK7" s="38">
        <v>234.96</v>
      </c>
      <c r="CL7" s="38">
        <v>232.54</v>
      </c>
      <c r="CM7" s="38">
        <v>64.58</v>
      </c>
      <c r="CN7" s="38">
        <v>63.78</v>
      </c>
      <c r="CO7" s="38">
        <v>62.34</v>
      </c>
      <c r="CP7" s="38">
        <v>61.54</v>
      </c>
      <c r="CQ7" s="38">
        <v>64.260000000000005</v>
      </c>
      <c r="CR7" s="38">
        <v>36.67</v>
      </c>
      <c r="CS7" s="38">
        <v>43.65</v>
      </c>
      <c r="CT7" s="38">
        <v>43.58</v>
      </c>
      <c r="CU7" s="38">
        <v>41.35</v>
      </c>
      <c r="CV7" s="38">
        <v>42.9</v>
      </c>
      <c r="CW7" s="38">
        <v>42.17</v>
      </c>
      <c r="CX7" s="38">
        <v>88.64</v>
      </c>
      <c r="CY7" s="38">
        <v>89.49</v>
      </c>
      <c r="CZ7" s="38">
        <v>90.59</v>
      </c>
      <c r="DA7" s="38">
        <v>90.54</v>
      </c>
      <c r="DB7" s="38">
        <v>91.06</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2018-02-06T02:16:59Z</cp:lastPrinted>
  <dcterms:created xsi:type="dcterms:W3CDTF">2017-12-25T02:15:34Z</dcterms:created>
  <dcterms:modified xsi:type="dcterms:W3CDTF">2018-02-06T02:19:06Z</dcterms:modified>
  <cp:category/>
</cp:coreProperties>
</file>