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pl1svSxK+8GgSDdOrIslO0siLvrY3WzYIOuWXUmEQlerTgJHnzRIplY6J8xbTelltcLi1oTjbJHkuOBYjE1Og==" workbookSaltValue="E6Sdjc0mAksTxDai4HgcgQ=="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<sst xmlns="http://schemas.openxmlformats.org/spreadsheetml/2006/main" xmlns:r="http://schemas.openxmlformats.org/officeDocument/2006/relationships" count="114" uniqueCount="114">
  <si>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</si>
  <si>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</si>
  <si>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</si>
  <si>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</si>
  <si>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</si>
  <si>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</si>
  <si>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</si>
  <si>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</si>
  <si>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</si>
  <si>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</si>
  <si>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</si>
  <si>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</si>
  <si>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</si>
  <si>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</si>
  <si>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</si>
  <si>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</si>
  <si>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</si>
  <si>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</si>
  <si>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</si>
  <si>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</si>
  <si>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</si>
  <si>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</si>
  <si>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</si>
  <si>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</si>
  <si>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</si>
  <si>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</si>
  <si>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</si>
  <si>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</si>
  <si>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</si>
  <si>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</si>
  <si>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</si>
  <si>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</si>
  <si>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</si>
  <si>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</si>
  <si>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</si>
  <si>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</si>
  <si>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</si>
  <si>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</si>
  <si>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</si>
  <si>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</si>
  <si>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</si>
  <si>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</si>
  <si>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</si>
  <si>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</si>
  <si>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</si>
  <si>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</si>
  <si>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</si>
  <si>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</si>
  <si>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</si>
  <si>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</si>
  <si>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</si>
  <si>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</si>
  <si>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</si>
  <si>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</si>
  <si>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</si>
  <si>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</si>
  <si>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</si>
  <si>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</si>
  <si>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</si>
  <si>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　収益的収支比率について、水道施設の維持管理にかかる総費用及び地方債償還金の返還額は増となりました。それに対し建設改良費の減に伴い他会計繰入金が減であったことから総収益が減少したことが主な要因となり、前年度と比較すると減となりました。
　料金回収率については、給水に係る費用に対して給水収益だけでは不足しているため、給水収益以外の収入として一般会計からの繰入金により賄われています。起債の伴う大規模な水道施設等の更新事業を令和３年度より実施しており、その財源について水道料金改定を含め検討が必要となります。
　施設利用率については、現在使用している水道施設（浄水場）が建設当初から43年経過しており、その間人口減少や大口の民間施設、酪農家の離農による減少等により配水量が年々減少していましたが、近年においては大規模家畜飼育施設の稼働もあり横ばいで推移しています。
　有収率の低下については、老朽化した配水管の漏水が原因と考えられ対処修繕を随時行っていますが、現状では低下に歯止めが掛かっていません。　　　　　　　　　　　　　　　　　　　　　　　　　　　　　　　　　　　　　　　</t>
    <rPh sb="1" eb="4">
      <t>シュウエキテキ</t>
    </rPh>
    <rPh sb="4" eb="6">
      <t>シュウシ</t>
    </rPh>
    <rPh sb="6" eb="8">
      <t>ヒリツ</t>
    </rPh>
    <rPh sb="13" eb="15">
      <t>スイドウ</t>
    </rPh>
    <rPh sb="15" eb="17">
      <t>シセツ</t>
    </rPh>
    <rPh sb="18" eb="20">
      <t>イジ</t>
    </rPh>
    <rPh sb="20" eb="22">
      <t>カンリ</t>
    </rPh>
    <rPh sb="26" eb="29">
      <t>ソウヒヨウ</t>
    </rPh>
    <rPh sb="29" eb="30">
      <t>オヨ</t>
    </rPh>
    <rPh sb="31" eb="33">
      <t>チホウ</t>
    </rPh>
    <rPh sb="33" eb="34">
      <t>サイ</t>
    </rPh>
    <rPh sb="34" eb="36">
      <t>ショウカン</t>
    </rPh>
    <rPh sb="36" eb="37">
      <t>キン</t>
    </rPh>
    <rPh sb="38" eb="40">
      <t>ヘンカン</t>
    </rPh>
    <rPh sb="40" eb="41">
      <t>ガク</t>
    </rPh>
    <rPh sb="42" eb="43">
      <t>ゾウ</t>
    </rPh>
    <rPh sb="53" eb="54">
      <t>タイ</t>
    </rPh>
    <rPh sb="55" eb="57">
      <t>ケンセツ</t>
    </rPh>
    <rPh sb="57" eb="59">
      <t>カイリョウ</t>
    </rPh>
    <rPh sb="59" eb="60">
      <t>ヒ</t>
    </rPh>
    <rPh sb="61" eb="62">
      <t>ゲン</t>
    </rPh>
    <rPh sb="63" eb="64">
      <t>トモナ</t>
    </rPh>
    <rPh sb="65" eb="66">
      <t>タ</t>
    </rPh>
    <rPh sb="66" eb="68">
      <t>カイケイ</t>
    </rPh>
    <rPh sb="68" eb="70">
      <t>クリイレ</t>
    </rPh>
    <rPh sb="70" eb="71">
      <t>キン</t>
    </rPh>
    <rPh sb="72" eb="73">
      <t>ゲン</t>
    </rPh>
    <rPh sb="81" eb="82">
      <t>ソウ</t>
    </rPh>
    <rPh sb="82" eb="84">
      <t>シュウエキ</t>
    </rPh>
    <rPh sb="85" eb="87">
      <t>ゲンショウ</t>
    </rPh>
    <rPh sb="92" eb="93">
      <t>オモ</t>
    </rPh>
    <rPh sb="94" eb="96">
      <t>ヨウイン</t>
    </rPh>
    <rPh sb="100" eb="103">
      <t>ゼンネンド</t>
    </rPh>
    <rPh sb="104" eb="106">
      <t>ヒカク</t>
    </rPh>
    <rPh sb="109" eb="110">
      <t>ゲン</t>
    </rPh>
    <rPh sb="119" eb="121">
      <t>リョウキン</t>
    </rPh>
    <rPh sb="121" eb="123">
      <t>カイシュウ</t>
    </rPh>
    <rPh sb="123" eb="124">
      <t>リツ</t>
    </rPh>
    <rPh sb="130" eb="132">
      <t>キュウスイ</t>
    </rPh>
    <rPh sb="133" eb="134">
      <t>カカ</t>
    </rPh>
    <rPh sb="135" eb="137">
      <t>ヒヨウ</t>
    </rPh>
    <rPh sb="138" eb="139">
      <t>タイ</t>
    </rPh>
    <rPh sb="141" eb="143">
      <t>キュウスイ</t>
    </rPh>
    <rPh sb="143" eb="145">
      <t>シュウエキ</t>
    </rPh>
    <rPh sb="149" eb="151">
      <t>フソク</t>
    </rPh>
    <rPh sb="158" eb="160">
      <t>キュウスイ</t>
    </rPh>
    <rPh sb="160" eb="162">
      <t>シュウエキ</t>
    </rPh>
    <rPh sb="162" eb="164">
      <t>イガイ</t>
    </rPh>
    <rPh sb="165" eb="167">
      <t>シュウニュウ</t>
    </rPh>
    <rPh sb="170" eb="172">
      <t>イッパン</t>
    </rPh>
    <rPh sb="172" eb="174">
      <t>カイケイ</t>
    </rPh>
    <rPh sb="177" eb="179">
      <t>クリイレ</t>
    </rPh>
    <rPh sb="179" eb="180">
      <t>キン</t>
    </rPh>
    <rPh sb="183" eb="184">
      <t>マカナ</t>
    </rPh>
    <rPh sb="196" eb="199">
      <t>ダイキボ</t>
    </rPh>
    <rPh sb="200" eb="202">
      <t>スイドウ</t>
    </rPh>
    <rPh sb="202" eb="204">
      <t>シセツ</t>
    </rPh>
    <rPh sb="204" eb="205">
      <t>トウ</t>
    </rPh>
    <rPh sb="206" eb="208">
      <t>コウシン</t>
    </rPh>
    <rPh sb="208" eb="210">
      <t>ジギョウ</t>
    </rPh>
    <rPh sb="211" eb="213">
      <t>レイワ</t>
    </rPh>
    <rPh sb="214" eb="216">
      <t>ネンド</t>
    </rPh>
    <rPh sb="218" eb="220">
      <t>ジッシ</t>
    </rPh>
    <rPh sb="227" eb="229">
      <t>ザイゲン</t>
    </rPh>
    <rPh sb="237" eb="239">
      <t>カイテイ</t>
    </rPh>
    <rPh sb="255" eb="257">
      <t>シセツ</t>
    </rPh>
    <rPh sb="257" eb="260">
      <t>リヨウリツ</t>
    </rPh>
    <rPh sb="266" eb="268">
      <t>ゲンザイ</t>
    </rPh>
    <rPh sb="268" eb="270">
      <t>シヨウ</t>
    </rPh>
    <rPh sb="274" eb="276">
      <t>スイドウ</t>
    </rPh>
    <rPh sb="276" eb="278">
      <t>シセツ</t>
    </rPh>
    <rPh sb="279" eb="281">
      <t>ジョウスイ</t>
    </rPh>
    <rPh sb="281" eb="282">
      <t>バ</t>
    </rPh>
    <rPh sb="284" eb="286">
      <t>ケンセツ</t>
    </rPh>
    <rPh sb="286" eb="288">
      <t>トウショ</t>
    </rPh>
    <rPh sb="292" eb="293">
      <t>ネン</t>
    </rPh>
    <rPh sb="293" eb="295">
      <t>ケイカ</t>
    </rPh>
    <rPh sb="302" eb="303">
      <t>カン</t>
    </rPh>
    <rPh sb="303" eb="305">
      <t>ジンコウ</t>
    </rPh>
    <rPh sb="305" eb="307">
      <t>ゲンショウ</t>
    </rPh>
    <rPh sb="308" eb="310">
      <t>オオグチ</t>
    </rPh>
    <rPh sb="311" eb="313">
      <t>ミンカン</t>
    </rPh>
    <rPh sb="313" eb="315">
      <t>シセツ</t>
    </rPh>
    <rPh sb="316" eb="319">
      <t>ラクノウカ</t>
    </rPh>
    <rPh sb="320" eb="322">
      <t>リノウ</t>
    </rPh>
    <rPh sb="325" eb="327">
      <t>ゲンショウ</t>
    </rPh>
    <rPh sb="327" eb="328">
      <t>トウ</t>
    </rPh>
    <rPh sb="331" eb="333">
      <t>ハイスイ</t>
    </rPh>
    <rPh sb="333" eb="334">
      <t>リョウ</t>
    </rPh>
    <rPh sb="335" eb="337">
      <t>ネンネン</t>
    </rPh>
    <rPh sb="337" eb="339">
      <t>ゲンショウ</t>
    </rPh>
    <rPh sb="347" eb="349">
      <t>キンネン</t>
    </rPh>
    <rPh sb="354" eb="357">
      <t>ダイキボ</t>
    </rPh>
    <rPh sb="357" eb="359">
      <t>カチク</t>
    </rPh>
    <rPh sb="359" eb="361">
      <t>シイク</t>
    </rPh>
    <rPh sb="361" eb="363">
      <t>シセツ</t>
    </rPh>
    <rPh sb="364" eb="366">
      <t>カドウ</t>
    </rPh>
    <rPh sb="369" eb="370">
      <t>ヨコ</t>
    </rPh>
    <rPh sb="373" eb="375">
      <t>スイイ</t>
    </rPh>
    <rPh sb="383" eb="386">
      <t>ユウシュウリツ</t>
    </rPh>
    <rPh sb="387" eb="389">
      <t>テイカ</t>
    </rPh>
    <rPh sb="395" eb="398">
      <t>ロウキュウカ</t>
    </rPh>
    <rPh sb="400" eb="403">
      <t>ハイスイカン</t>
    </rPh>
    <rPh sb="404" eb="406">
      <t>ロウスイ</t>
    </rPh>
    <rPh sb="407" eb="409">
      <t>ゲンイン</t>
    </rPh>
    <rPh sb="410" eb="411">
      <t>カンガ</t>
    </rPh>
    <rPh sb="414" eb="416">
      <t>タイショ</t>
    </rPh>
    <rPh sb="416" eb="418">
      <t>シュウゼン</t>
    </rPh>
    <rPh sb="419" eb="421">
      <t>ズイジ</t>
    </rPh>
    <rPh sb="421" eb="422">
      <t>オコナ</t>
    </rPh>
    <rPh sb="429" eb="431">
      <t>ゲンジョウ</t>
    </rPh>
    <rPh sb="433" eb="435">
      <t>テイカ</t>
    </rPh>
    <rPh sb="436" eb="438">
      <t>ハド</t>
    </rPh>
    <rPh sb="440" eb="441">
      <t>カ</t>
    </rPh>
    <phoneticPr fontId="1"/>
  </si>
  <si>
    <t>2③</t>
  </si>
  <si>
    <t>項番</t>
    <rPh sb="0" eb="2">
      <t>コウバン</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</si>
  <si>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</si>
  <si>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</si>
  <si>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</si>
  <si>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</si>
  <si>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</si>
  <si>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</si>
  <si>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</si>
  <si>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</si>
  <si>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</si>
  <si>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</si>
  <si>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</si>
  <si>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</si>
  <si>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</si>
  <si>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</si>
  <si>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</si>
  <si>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</si>
  <si>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</si>
  <si>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</si>
  <si>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</si>
  <si>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</si>
  <si>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</si>
  <si>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</si>
  <si>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</si>
  <si>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</si>
  <si>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</si>
  <si>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</si>
  <si>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</si>
  <si>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</si>
  <si>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</si>
  <si>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</si>
  <si>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</si>
  <si>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</si>
  <si>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</si>
  <si>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</si>
  <si>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</si>
  <si>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</si>
  <si>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</si>
  <si>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</si>
  <si>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</si>
  <si>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</si>
  <si>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</si>
  <si>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</si>
  <si>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</si>
  <si>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</si>
  <si>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</si>
  <si>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</si>
  <si>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</si>
  <si>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</si>
  <si>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</si>
  <si>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</si>
  <si>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管路更新率については、中頓別市街地以外の管路については平成22年度に実施したものを含めておおよそ更新が完了していますが、中頓別市街地と一部地域の配水管については昭和54年度から昭和56年度に布設したものが多く、耐用年数経過管を優先的に令和５年度から実施設計を含め導水管・配水管を順次更新予定です。</t>
    <rPh sb="1" eb="3">
      <t>カンロ</t>
    </rPh>
    <rPh sb="3" eb="5">
      <t>コウシン</t>
    </rPh>
    <rPh sb="5" eb="6">
      <t>リツ</t>
    </rPh>
    <rPh sb="12" eb="15">
      <t>ナカトンベツ</t>
    </rPh>
    <rPh sb="15" eb="18">
      <t>シガイチ</t>
    </rPh>
    <rPh sb="18" eb="20">
      <t>イガイ</t>
    </rPh>
    <rPh sb="21" eb="23">
      <t>カンロ</t>
    </rPh>
    <rPh sb="28" eb="30">
      <t>ヘイセイ</t>
    </rPh>
    <rPh sb="32" eb="33">
      <t>ネン</t>
    </rPh>
    <rPh sb="33" eb="34">
      <t>ド</t>
    </rPh>
    <rPh sb="35" eb="37">
      <t>ジッシ</t>
    </rPh>
    <rPh sb="42" eb="43">
      <t>フク</t>
    </rPh>
    <rPh sb="49" eb="51">
      <t>コウシン</t>
    </rPh>
    <rPh sb="52" eb="54">
      <t>カンリョウ</t>
    </rPh>
    <rPh sb="61" eb="64">
      <t>ナカトンベツ</t>
    </rPh>
    <rPh sb="64" eb="67">
      <t>シガイチ</t>
    </rPh>
    <rPh sb="68" eb="70">
      <t>イチブ</t>
    </rPh>
    <rPh sb="70" eb="72">
      <t>チイキ</t>
    </rPh>
    <rPh sb="73" eb="76">
      <t>ハイスイカン</t>
    </rPh>
    <rPh sb="81" eb="83">
      <t>ショウワ</t>
    </rPh>
    <rPh sb="85" eb="86">
      <t>ネン</t>
    </rPh>
    <rPh sb="86" eb="87">
      <t>ド</t>
    </rPh>
    <rPh sb="89" eb="91">
      <t>ショウワ</t>
    </rPh>
    <rPh sb="93" eb="95">
      <t>ネンド</t>
    </rPh>
    <rPh sb="96" eb="98">
      <t>フセツ</t>
    </rPh>
    <rPh sb="103" eb="104">
      <t>オオ</t>
    </rPh>
    <rPh sb="106" eb="108">
      <t>タイヨウ</t>
    </rPh>
    <rPh sb="108" eb="110">
      <t>ネンスウ</t>
    </rPh>
    <rPh sb="110" eb="112">
      <t>ケイカ</t>
    </rPh>
    <rPh sb="112" eb="113">
      <t>カン</t>
    </rPh>
    <rPh sb="114" eb="117">
      <t>ユウセンテキ</t>
    </rPh>
    <rPh sb="118" eb="120">
      <t>レイワ</t>
    </rPh>
    <rPh sb="121" eb="123">
      <t>ネンド</t>
    </rPh>
    <rPh sb="125" eb="127">
      <t>ジッシ</t>
    </rPh>
    <rPh sb="127" eb="129">
      <t>セッケイ</t>
    </rPh>
    <rPh sb="130" eb="131">
      <t>フク</t>
    </rPh>
    <rPh sb="132" eb="134">
      <t>ドウスイ</t>
    </rPh>
    <rPh sb="134" eb="135">
      <t>カン</t>
    </rPh>
    <rPh sb="136" eb="139">
      <t>ハイスイカン</t>
    </rPh>
    <rPh sb="140" eb="142">
      <t>ジュンジ</t>
    </rPh>
    <rPh sb="142" eb="144">
      <t>コウシン</t>
    </rPh>
    <rPh sb="144" eb="146">
      <t>ヨテイ</t>
    </rPh>
    <phoneticPr fontId="1"/>
  </si>
  <si>
    <t>収益的収支比率については、建設改良費減による他会計繰入金減のため総収益が減少となったことに対して総費用及び企業債新規借入による償還金額が増加となったことが要因となり、前年度と比較すると減少となりました。平成15年度までに実施した統合・更新事業等の起債による企業債償還額に加え令和３年度より実施している水道施設等更新事業の企業債新規借入の影響もありますが、数値が100％を下回っているため経営改善に向けた更なる取組が必要となります。
　今後の更新事業等については、老朽化した水道施設及び配水管の更新が主なものとなり、令和３年度より水道施設の機械・電気設備について実施しています。配水管についても一部耐用年数を超えているものがありますので漏水の発生状況により有収率等が低下しないよう、財政状況を考慮し計画的に更新を実施していきます。</t>
    <rPh sb="0" eb="3">
      <t>シュウエキテキ</t>
    </rPh>
    <rPh sb="3" eb="5">
      <t>シュウシ</t>
    </rPh>
    <rPh sb="5" eb="7">
      <t>ヒリツ</t>
    </rPh>
    <rPh sb="13" eb="15">
      <t>ケンセツ</t>
    </rPh>
    <rPh sb="15" eb="17">
      <t>カイリョウ</t>
    </rPh>
    <rPh sb="17" eb="18">
      <t>ヒ</t>
    </rPh>
    <rPh sb="18" eb="19">
      <t>ゲン</t>
    </rPh>
    <rPh sb="22" eb="23">
      <t>タ</t>
    </rPh>
    <rPh sb="23" eb="25">
      <t>カイケイ</t>
    </rPh>
    <rPh sb="25" eb="27">
      <t>クリイレ</t>
    </rPh>
    <rPh sb="27" eb="28">
      <t>キン</t>
    </rPh>
    <rPh sb="28" eb="29">
      <t>ゲン</t>
    </rPh>
    <rPh sb="32" eb="35">
      <t>ソウシュウエキ</t>
    </rPh>
    <rPh sb="36" eb="38">
      <t>ゲンショウ</t>
    </rPh>
    <rPh sb="45" eb="46">
      <t>タイ</t>
    </rPh>
    <rPh sb="48" eb="49">
      <t>ソウ</t>
    </rPh>
    <rPh sb="49" eb="51">
      <t>ヒヨウ</t>
    </rPh>
    <rPh sb="51" eb="52">
      <t>オヨ</t>
    </rPh>
    <rPh sb="53" eb="55">
      <t>キギョウ</t>
    </rPh>
    <rPh sb="55" eb="56">
      <t>サイ</t>
    </rPh>
    <rPh sb="56" eb="58">
      <t>シンキ</t>
    </rPh>
    <rPh sb="58" eb="60">
      <t>カリイレ</t>
    </rPh>
    <rPh sb="63" eb="65">
      <t>ショウカン</t>
    </rPh>
    <rPh sb="65" eb="67">
      <t>キンガク</t>
    </rPh>
    <rPh sb="68" eb="70">
      <t>ゾウカ</t>
    </rPh>
    <rPh sb="77" eb="79">
      <t>ヨウイン</t>
    </rPh>
    <rPh sb="83" eb="86">
      <t>ゼンネンド</t>
    </rPh>
    <rPh sb="87" eb="89">
      <t>ヒカク</t>
    </rPh>
    <rPh sb="92" eb="94">
      <t>ゲンショウ</t>
    </rPh>
    <rPh sb="101" eb="103">
      <t>ヘイセイ</t>
    </rPh>
    <rPh sb="105" eb="107">
      <t>ネンド</t>
    </rPh>
    <rPh sb="110" eb="112">
      <t>ジッシ</t>
    </rPh>
    <rPh sb="114" eb="116">
      <t>トウゴウ</t>
    </rPh>
    <rPh sb="117" eb="119">
      <t>コウシン</t>
    </rPh>
    <rPh sb="119" eb="121">
      <t>ジギョウ</t>
    </rPh>
    <rPh sb="121" eb="122">
      <t>トウ</t>
    </rPh>
    <rPh sb="123" eb="125">
      <t>キサイ</t>
    </rPh>
    <rPh sb="128" eb="130">
      <t>キギョウ</t>
    </rPh>
    <rPh sb="130" eb="131">
      <t>サイ</t>
    </rPh>
    <rPh sb="131" eb="133">
      <t>ショウカン</t>
    </rPh>
    <rPh sb="133" eb="134">
      <t>ガク</t>
    </rPh>
    <rPh sb="135" eb="136">
      <t>クワ</t>
    </rPh>
    <rPh sb="137" eb="139">
      <t>レイワ</t>
    </rPh>
    <rPh sb="140" eb="142">
      <t>ネンド</t>
    </rPh>
    <rPh sb="144" eb="146">
      <t>ジッシ</t>
    </rPh>
    <rPh sb="150" eb="152">
      <t>スイドウ</t>
    </rPh>
    <rPh sb="152" eb="154">
      <t>シセツ</t>
    </rPh>
    <rPh sb="154" eb="155">
      <t>トウ</t>
    </rPh>
    <rPh sb="155" eb="157">
      <t>コウシン</t>
    </rPh>
    <rPh sb="157" eb="159">
      <t>ジギョウ</t>
    </rPh>
    <rPh sb="160" eb="162">
      <t>キギョウ</t>
    </rPh>
    <rPh sb="162" eb="163">
      <t>サイ</t>
    </rPh>
    <rPh sb="163" eb="165">
      <t>シンキ</t>
    </rPh>
    <rPh sb="165" eb="167">
      <t>カリイレ</t>
    </rPh>
    <rPh sb="168" eb="170">
      <t>エイキョウ</t>
    </rPh>
    <rPh sb="177" eb="179">
      <t>スウチ</t>
    </rPh>
    <rPh sb="185" eb="187">
      <t>シタマワ</t>
    </rPh>
    <rPh sb="193" eb="195">
      <t>ケイエイ</t>
    </rPh>
    <rPh sb="195" eb="197">
      <t>カイゼン</t>
    </rPh>
    <rPh sb="198" eb="199">
      <t>ム</t>
    </rPh>
    <rPh sb="201" eb="202">
      <t>サラ</t>
    </rPh>
    <rPh sb="204" eb="206">
      <t>トリクミ</t>
    </rPh>
    <rPh sb="207" eb="209">
      <t>ヒツヨウ</t>
    </rPh>
    <rPh sb="217" eb="219">
      <t>コンゴ</t>
    </rPh>
    <rPh sb="220" eb="222">
      <t>コウシン</t>
    </rPh>
    <rPh sb="222" eb="224">
      <t>ジギョウ</t>
    </rPh>
    <rPh sb="224" eb="225">
      <t>トウ</t>
    </rPh>
    <rPh sb="231" eb="234">
      <t>ロウキュウカ</t>
    </rPh>
    <rPh sb="236" eb="238">
      <t>スイドウ</t>
    </rPh>
    <rPh sb="238" eb="240">
      <t>シセツ</t>
    </rPh>
    <rPh sb="240" eb="241">
      <t>オヨ</t>
    </rPh>
    <rPh sb="242" eb="245">
      <t>ハイスイカン</t>
    </rPh>
    <rPh sb="246" eb="248">
      <t>コウシン</t>
    </rPh>
    <rPh sb="249" eb="250">
      <t>オモ</t>
    </rPh>
    <rPh sb="257" eb="259">
      <t>レイワ</t>
    </rPh>
    <rPh sb="260" eb="262">
      <t>ネンド</t>
    </rPh>
    <rPh sb="264" eb="266">
      <t>スイドウ</t>
    </rPh>
    <rPh sb="266" eb="268">
      <t>シセツ</t>
    </rPh>
    <rPh sb="269" eb="271">
      <t>キカイ</t>
    </rPh>
    <rPh sb="272" eb="274">
      <t>デンキ</t>
    </rPh>
    <rPh sb="274" eb="276">
      <t>セツビ</t>
    </rPh>
    <rPh sb="280" eb="282">
      <t>ジッシ</t>
    </rPh>
    <rPh sb="288" eb="291">
      <t>ハイスイカン</t>
    </rPh>
    <rPh sb="296" eb="298">
      <t>イチブ</t>
    </rPh>
    <rPh sb="298" eb="300">
      <t>タイヨウ</t>
    </rPh>
    <rPh sb="300" eb="302">
      <t>ネンスウ</t>
    </rPh>
    <rPh sb="303" eb="304">
      <t>コ</t>
    </rPh>
    <rPh sb="317" eb="319">
      <t>ロウスイ</t>
    </rPh>
    <rPh sb="320" eb="322">
      <t>ハッセイ</t>
    </rPh>
    <rPh sb="322" eb="324">
      <t>ジョウキョウ</t>
    </rPh>
    <rPh sb="327" eb="330">
      <t>ユウシュウリツ</t>
    </rPh>
    <rPh sb="330" eb="331">
      <t>トウ</t>
    </rPh>
    <rPh sb="332" eb="334">
      <t>テイカ</t>
    </rPh>
    <rPh sb="340" eb="342">
      <t>ザイセイ</t>
    </rPh>
    <rPh sb="342" eb="344">
      <t>ジョウキョウ</t>
    </rPh>
    <rPh sb="345" eb="347">
      <t>コウリョ</t>
    </rPh>
    <rPh sb="348" eb="351">
      <t>ケイカクテキ</t>
    </rPh>
    <rPh sb="352" eb="354">
      <t>コウシン</t>
    </rPh>
    <rPh sb="355" eb="357">
      <t>ジッシ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</si>
</sst>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0.56999999999999995</c:v>
                </c:pt>
                <c:pt idx="1">
                  <c:v>0.62</c:v>
                </c:pt>
                <c:pt idx="2">
                  <c:v>0.39</c:v>
                </c:pt>
                <c:pt idx="3">
                  <c:v>0.61</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61.36</c:v>
                </c:pt>
                <c:pt idx="1">
                  <c:v>62.54</c:v>
                </c:pt>
                <c:pt idx="2">
                  <c:v>62.21</c:v>
                </c:pt>
                <c:pt idx="3">
                  <c:v>65.739999999999995</c:v>
                </c:pt>
                <c:pt idx="4">
                  <c:v>63.64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47.95</c:v>
                </c:pt>
                <c:pt idx="1">
                  <c:v>48.26</c:v>
                </c:pt>
                <c:pt idx="2">
                  <c:v>48.01</c:v>
                </c:pt>
                <c:pt idx="3">
                  <c:v>49.08</c:v>
                </c:pt>
                <c:pt idx="4">
                  <c:v>51.46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77.67</c:v>
                </c:pt>
                <c:pt idx="1">
                  <c:v>71.319999999999993</c:v>
                </c:pt>
                <c:pt idx="2">
                  <c:v>67.989999999999995</c:v>
                </c:pt>
                <c:pt idx="3">
                  <c:v>65.31</c:v>
                </c:pt>
                <c:pt idx="4">
                  <c:v>63.37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74.900000000000006</c:v>
                </c:pt>
                <c:pt idx="1">
                  <c:v>72.72</c:v>
                </c:pt>
                <c:pt idx="2">
                  <c:v>72.75</c:v>
                </c:pt>
                <c:pt idx="3">
                  <c:v>71.27</c:v>
                </c:pt>
                <c:pt idx="4">
                  <c:v>68.58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83.29</c:v>
                </c:pt>
                <c:pt idx="1">
                  <c:v>87.34</c:v>
                </c:pt>
                <c:pt idx="2">
                  <c:v>87.6</c:v>
                </c:pt>
                <c:pt idx="3">
                  <c:v>85.38</c:v>
                </c:pt>
                <c:pt idx="4">
                  <c:v>71.260000000000005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74.05</c:v>
                </c:pt>
                <c:pt idx="1">
                  <c:v>73.25</c:v>
                </c:pt>
                <c:pt idx="2">
                  <c:v>75.06</c:v>
                </c:pt>
                <c:pt idx="3">
                  <c:v>73.22</c:v>
                </c:pt>
                <c:pt idx="4">
                  <c:v>69.05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726.2</c:v>
                </c:pt>
                <c:pt idx="1">
                  <c:v>667.44</c:v>
                </c:pt>
                <c:pt idx="2">
                  <c:v>597.37</c:v>
                </c:pt>
                <c:pt idx="3">
                  <c:v>535.66999999999996</c:v>
                </c:pt>
                <c:pt idx="4">
                  <c:v>510.93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1302.33</c:v>
                </c:pt>
                <c:pt idx="1">
                  <c:v>1274.21</c:v>
                </c:pt>
                <c:pt idx="2">
                  <c:v>1183.92</c:v>
                </c:pt>
                <c:pt idx="3">
                  <c:v>1128.72</c:v>
                </c:pt>
                <c:pt idx="4">
                  <c:v>1125.25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62.32</c:v>
                </c:pt>
                <c:pt idx="1">
                  <c:v>61.28</c:v>
                </c:pt>
                <c:pt idx="2">
                  <c:v>61.87</c:v>
                </c:pt>
                <c:pt idx="3">
                  <c:v>62.66</c:v>
                </c:pt>
                <c:pt idx="4">
                  <c:v>60.6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40.89</c:v>
                </c:pt>
                <c:pt idx="1">
                  <c:v>41.25</c:v>
                </c:pt>
                <c:pt idx="2">
                  <c:v>42.5</c:v>
                </c:pt>
                <c:pt idx="3">
                  <c:v>41.84</c:v>
                </c:pt>
                <c:pt idx="4">
                  <c:v>41.44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183.51</c:v>
                </c:pt>
                <c:pt idx="1">
                  <c:v>198.51</c:v>
                </c:pt>
                <c:pt idx="2">
                  <c:v>209.15</c:v>
                </c:pt>
                <c:pt idx="3">
                  <c:v>212.6</c:v>
                </c:pt>
                <c:pt idx="4">
                  <c:v>231.32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383.2</c:v>
                </c:pt>
                <c:pt idx="1">
                  <c:v>383.25</c:v>
                </c:pt>
                <c:pt idx="2">
                  <c:v>377.72</c:v>
                </c:pt>
                <c:pt idx="3">
                  <c:v>390.47</c:v>
                </c:pt>
                <c:pt idx="4">
                  <c:v>403.61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0">
        <f>データ!$R$6</f>
        <v>1637</v>
      </c>
      <c r="AM8" s="20"/>
      <c r="AN8" s="20"/>
      <c r="AO8" s="20"/>
      <c r="AP8" s="20"/>
      <c r="AQ8" s="20"/>
      <c r="AR8" s="20"/>
      <c r="AS8" s="20"/>
      <c r="AT8" s="7">
        <f>データ!$S$6</f>
        <v>398.51</v>
      </c>
      <c r="AU8" s="7"/>
      <c r="AV8" s="7"/>
      <c r="AW8" s="7"/>
      <c r="AX8" s="7"/>
      <c r="AY8" s="7"/>
      <c r="AZ8" s="7"/>
      <c r="BA8" s="7"/>
      <c r="BB8" s="7">
        <f>データ!$T$6</f>
        <v>4.1100000000000003</v>
      </c>
      <c r="BC8" s="7"/>
      <c r="BD8" s="7"/>
      <c r="BE8" s="7"/>
      <c r="BF8" s="7"/>
      <c r="BG8" s="7"/>
      <c r="BH8" s="7"/>
      <c r="BI8" s="7"/>
      <c r="BJ8" s="3"/>
      <c r="BK8" s="3"/>
      <c r="BL8" s="26" t="s">
        <v>9</v>
      </c>
      <c r="BM8" s="36"/>
      <c r="BN8" s="43" t="s">
        <v>21</v>
      </c>
      <c r="BO8" s="43"/>
      <c r="BP8" s="43"/>
      <c r="BQ8" s="43"/>
      <c r="BR8" s="43"/>
      <c r="BS8" s="43"/>
      <c r="BT8" s="43"/>
      <c r="BU8" s="43"/>
      <c r="BV8" s="43"/>
      <c r="BW8" s="43"/>
      <c r="BX8" s="43"/>
      <c r="BY8" s="47"/>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7" t="s">
        <v>33</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100</v>
      </c>
      <c r="Q10" s="7"/>
      <c r="R10" s="7"/>
      <c r="S10" s="7"/>
      <c r="T10" s="7"/>
      <c r="U10" s="7"/>
      <c r="V10" s="7"/>
      <c r="W10" s="20">
        <f>データ!$Q$6</f>
        <v>4500</v>
      </c>
      <c r="X10" s="20"/>
      <c r="Y10" s="20"/>
      <c r="Z10" s="20"/>
      <c r="AA10" s="20"/>
      <c r="AB10" s="20"/>
      <c r="AC10" s="20"/>
      <c r="AD10" s="2"/>
      <c r="AE10" s="2"/>
      <c r="AF10" s="2"/>
      <c r="AG10" s="2"/>
      <c r="AH10" s="2"/>
      <c r="AI10" s="2"/>
      <c r="AJ10" s="2"/>
      <c r="AK10" s="2"/>
      <c r="AL10" s="20">
        <f>データ!$U$6</f>
        <v>1599</v>
      </c>
      <c r="AM10" s="20"/>
      <c r="AN10" s="20"/>
      <c r="AO10" s="20"/>
      <c r="AP10" s="20"/>
      <c r="AQ10" s="20"/>
      <c r="AR10" s="20"/>
      <c r="AS10" s="20"/>
      <c r="AT10" s="7">
        <f>データ!$V$6</f>
        <v>22.76</v>
      </c>
      <c r="AU10" s="7"/>
      <c r="AV10" s="7"/>
      <c r="AW10" s="7"/>
      <c r="AX10" s="7"/>
      <c r="AY10" s="7"/>
      <c r="AZ10" s="7"/>
      <c r="BA10" s="7"/>
      <c r="BB10" s="7">
        <f>データ!$W$6</f>
        <v>70.25</v>
      </c>
      <c r="BC10" s="7"/>
      <c r="BD10" s="7"/>
      <c r="BE10" s="7"/>
      <c r="BF10" s="7"/>
      <c r="BG10" s="7"/>
      <c r="BH10" s="7"/>
      <c r="BI10" s="7"/>
      <c r="BJ10" s="2"/>
      <c r="BK10" s="2"/>
      <c r="BL10" s="28" t="s">
        <v>37</v>
      </c>
      <c r="BM10" s="38"/>
      <c r="BN10" s="45" t="s">
        <v>40</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42</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45</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59</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47</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112</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113</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48</v>
      </c>
      <c r="C84" s="12"/>
      <c r="D84" s="12"/>
      <c r="E84" s="12" t="s">
        <v>50</v>
      </c>
      <c r="F84" s="12" t="s">
        <v>52</v>
      </c>
      <c r="G84" s="12" t="s">
        <v>53</v>
      </c>
      <c r="H84" s="12" t="s">
        <v>46</v>
      </c>
      <c r="I84" s="12" t="s">
        <v>5</v>
      </c>
      <c r="J84" s="12" t="s">
        <v>28</v>
      </c>
      <c r="K84" s="12" t="s">
        <v>54</v>
      </c>
      <c r="L84" s="12" t="s">
        <v>56</v>
      </c>
      <c r="M84" s="12" t="s">
        <v>34</v>
      </c>
      <c r="N84" s="12" t="s">
        <v>57</v>
      </c>
      <c r="O84" s="12" t="s">
        <v>60</v>
      </c>
    </row>
    <row r="85" spans="1:78" hidden="1">
      <c r="B85" s="12"/>
      <c r="C85" s="12"/>
      <c r="D85" s="12"/>
      <c r="E85" s="12" t="str">
        <f>データ!AH6</f>
        <v>【73.42】</v>
      </c>
      <c r="F85" s="12" t="s">
        <v>41</v>
      </c>
      <c r="G85" s="12" t="s">
        <v>41</v>
      </c>
      <c r="H85" s="12" t="str">
        <f>データ!BO6</f>
        <v>【940.88】</v>
      </c>
      <c r="I85" s="12" t="str">
        <f>データ!BZ6</f>
        <v>【54.59】</v>
      </c>
      <c r="J85" s="12" t="str">
        <f>データ!CK6</f>
        <v>【301.20】</v>
      </c>
      <c r="K85" s="12" t="str">
        <f>データ!CV6</f>
        <v>【56.42】</v>
      </c>
      <c r="L85" s="12" t="str">
        <f>データ!DG6</f>
        <v>【71.01】</v>
      </c>
      <c r="M85" s="12" t="s">
        <v>41</v>
      </c>
      <c r="N85" s="12" t="s">
        <v>41</v>
      </c>
      <c r="O85" s="12" t="str">
        <f>データ!EN6</f>
        <v>【0.58】</v>
      </c>
    </row>
  </sheetData>
  <sheetProtection algorithmName="SHA-512" hashValue="4Y2hNRJbt97XlqcMCvFozIcwnZSzqck2SIJiaLDQD1leCMwkdU4hyKIyiIcqyNQ++Y910NgK6gOECORzhQ4Flw==" saltValue="6RjtClct9Wu7kG1+7QFL6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51</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61</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55</v>
      </c>
      <c r="C3" s="57" t="s">
        <v>16</v>
      </c>
      <c r="D3" s="57" t="s">
        <v>62</v>
      </c>
      <c r="E3" s="57" t="s">
        <v>39</v>
      </c>
      <c r="F3" s="57" t="s">
        <v>38</v>
      </c>
      <c r="G3" s="57" t="s">
        <v>27</v>
      </c>
      <c r="H3" s="65" t="s">
        <v>31</v>
      </c>
      <c r="I3" s="68"/>
      <c r="J3" s="68"/>
      <c r="K3" s="68"/>
      <c r="L3" s="68"/>
      <c r="M3" s="68"/>
      <c r="N3" s="68"/>
      <c r="O3" s="68"/>
      <c r="P3" s="68"/>
      <c r="Q3" s="68"/>
      <c r="R3" s="68"/>
      <c r="S3" s="68"/>
      <c r="T3" s="68"/>
      <c r="U3" s="68"/>
      <c r="V3" s="68"/>
      <c r="W3" s="72"/>
      <c r="X3" s="74" t="s">
        <v>58</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63</v>
      </c>
      <c r="B4" s="58"/>
      <c r="C4" s="58"/>
      <c r="D4" s="58"/>
      <c r="E4" s="58"/>
      <c r="F4" s="58"/>
      <c r="G4" s="58"/>
      <c r="H4" s="66"/>
      <c r="I4" s="69"/>
      <c r="J4" s="69"/>
      <c r="K4" s="69"/>
      <c r="L4" s="69"/>
      <c r="M4" s="69"/>
      <c r="N4" s="69"/>
      <c r="O4" s="69"/>
      <c r="P4" s="69"/>
      <c r="Q4" s="69"/>
      <c r="R4" s="69"/>
      <c r="S4" s="69"/>
      <c r="T4" s="69"/>
      <c r="U4" s="69"/>
      <c r="V4" s="69"/>
      <c r="W4" s="73"/>
      <c r="X4" s="75" t="s">
        <v>26</v>
      </c>
      <c r="Y4" s="75"/>
      <c r="Z4" s="75"/>
      <c r="AA4" s="75"/>
      <c r="AB4" s="75"/>
      <c r="AC4" s="75"/>
      <c r="AD4" s="75"/>
      <c r="AE4" s="75"/>
      <c r="AF4" s="75"/>
      <c r="AG4" s="75"/>
      <c r="AH4" s="75"/>
      <c r="AI4" s="75" t="s">
        <v>49</v>
      </c>
      <c r="AJ4" s="75"/>
      <c r="AK4" s="75"/>
      <c r="AL4" s="75"/>
      <c r="AM4" s="75"/>
      <c r="AN4" s="75"/>
      <c r="AO4" s="75"/>
      <c r="AP4" s="75"/>
      <c r="AQ4" s="75"/>
      <c r="AR4" s="75"/>
      <c r="AS4" s="75"/>
      <c r="AT4" s="75" t="s">
        <v>43</v>
      </c>
      <c r="AU4" s="75"/>
      <c r="AV4" s="75"/>
      <c r="AW4" s="75"/>
      <c r="AX4" s="75"/>
      <c r="AY4" s="75"/>
      <c r="AZ4" s="75"/>
      <c r="BA4" s="75"/>
      <c r="BB4" s="75"/>
      <c r="BC4" s="75"/>
      <c r="BD4" s="75"/>
      <c r="BE4" s="75" t="s">
        <v>64</v>
      </c>
      <c r="BF4" s="75"/>
      <c r="BG4" s="75"/>
      <c r="BH4" s="75"/>
      <c r="BI4" s="75"/>
      <c r="BJ4" s="75"/>
      <c r="BK4" s="75"/>
      <c r="BL4" s="75"/>
      <c r="BM4" s="75"/>
      <c r="BN4" s="75"/>
      <c r="BO4" s="75"/>
      <c r="BP4" s="75" t="s">
        <v>36</v>
      </c>
      <c r="BQ4" s="75"/>
      <c r="BR4" s="75"/>
      <c r="BS4" s="75"/>
      <c r="BT4" s="75"/>
      <c r="BU4" s="75"/>
      <c r="BV4" s="75"/>
      <c r="BW4" s="75"/>
      <c r="BX4" s="75"/>
      <c r="BY4" s="75"/>
      <c r="BZ4" s="75"/>
      <c r="CA4" s="75" t="s">
        <v>66</v>
      </c>
      <c r="CB4" s="75"/>
      <c r="CC4" s="75"/>
      <c r="CD4" s="75"/>
      <c r="CE4" s="75"/>
      <c r="CF4" s="75"/>
      <c r="CG4" s="75"/>
      <c r="CH4" s="75"/>
      <c r="CI4" s="75"/>
      <c r="CJ4" s="75"/>
      <c r="CK4" s="75"/>
      <c r="CL4" s="75" t="s">
        <v>1</v>
      </c>
      <c r="CM4" s="75"/>
      <c r="CN4" s="75"/>
      <c r="CO4" s="75"/>
      <c r="CP4" s="75"/>
      <c r="CQ4" s="75"/>
      <c r="CR4" s="75"/>
      <c r="CS4" s="75"/>
      <c r="CT4" s="75"/>
      <c r="CU4" s="75"/>
      <c r="CV4" s="75"/>
      <c r="CW4" s="75" t="s">
        <v>67</v>
      </c>
      <c r="CX4" s="75"/>
      <c r="CY4" s="75"/>
      <c r="CZ4" s="75"/>
      <c r="DA4" s="75"/>
      <c r="DB4" s="75"/>
      <c r="DC4" s="75"/>
      <c r="DD4" s="75"/>
      <c r="DE4" s="75"/>
      <c r="DF4" s="75"/>
      <c r="DG4" s="75"/>
      <c r="DH4" s="75" t="s">
        <v>68</v>
      </c>
      <c r="DI4" s="75"/>
      <c r="DJ4" s="75"/>
      <c r="DK4" s="75"/>
      <c r="DL4" s="75"/>
      <c r="DM4" s="75"/>
      <c r="DN4" s="75"/>
      <c r="DO4" s="75"/>
      <c r="DP4" s="75"/>
      <c r="DQ4" s="75"/>
      <c r="DR4" s="75"/>
      <c r="DS4" s="75" t="s">
        <v>65</v>
      </c>
      <c r="DT4" s="75"/>
      <c r="DU4" s="75"/>
      <c r="DV4" s="75"/>
      <c r="DW4" s="75"/>
      <c r="DX4" s="75"/>
      <c r="DY4" s="75"/>
      <c r="DZ4" s="75"/>
      <c r="EA4" s="75"/>
      <c r="EB4" s="75"/>
      <c r="EC4" s="75"/>
      <c r="ED4" s="75" t="s">
        <v>69</v>
      </c>
      <c r="EE4" s="75"/>
      <c r="EF4" s="75"/>
      <c r="EG4" s="75"/>
      <c r="EH4" s="75"/>
      <c r="EI4" s="75"/>
      <c r="EJ4" s="75"/>
      <c r="EK4" s="75"/>
      <c r="EL4" s="75"/>
      <c r="EM4" s="75"/>
      <c r="EN4" s="75"/>
    </row>
    <row r="5" spans="1:144">
      <c r="A5" s="55" t="s">
        <v>29</v>
      </c>
      <c r="B5" s="59"/>
      <c r="C5" s="59"/>
      <c r="D5" s="59"/>
      <c r="E5" s="59"/>
      <c r="F5" s="59"/>
      <c r="G5" s="59"/>
      <c r="H5" s="67" t="s">
        <v>15</v>
      </c>
      <c r="I5" s="67" t="s">
        <v>70</v>
      </c>
      <c r="J5" s="67" t="s">
        <v>71</v>
      </c>
      <c r="K5" s="67" t="s">
        <v>72</v>
      </c>
      <c r="L5" s="67" t="s">
        <v>73</v>
      </c>
      <c r="M5" s="67" t="s">
        <v>74</v>
      </c>
      <c r="N5" s="67" t="s">
        <v>75</v>
      </c>
      <c r="O5" s="67" t="s">
        <v>76</v>
      </c>
      <c r="P5" s="67" t="s">
        <v>77</v>
      </c>
      <c r="Q5" s="67" t="s">
        <v>78</v>
      </c>
      <c r="R5" s="67" t="s">
        <v>79</v>
      </c>
      <c r="S5" s="67" t="s">
        <v>80</v>
      </c>
      <c r="T5" s="67" t="s">
        <v>0</v>
      </c>
      <c r="U5" s="67" t="s">
        <v>81</v>
      </c>
      <c r="V5" s="67" t="s">
        <v>82</v>
      </c>
      <c r="W5" s="67" t="s">
        <v>83</v>
      </c>
      <c r="X5" s="67" t="s">
        <v>84</v>
      </c>
      <c r="Y5" s="67" t="s">
        <v>85</v>
      </c>
      <c r="Z5" s="67" t="s">
        <v>86</v>
      </c>
      <c r="AA5" s="67" t="s">
        <v>87</v>
      </c>
      <c r="AB5" s="67" t="s">
        <v>88</v>
      </c>
      <c r="AC5" s="67" t="s">
        <v>90</v>
      </c>
      <c r="AD5" s="67" t="s">
        <v>91</v>
      </c>
      <c r="AE5" s="67" t="s">
        <v>92</v>
      </c>
      <c r="AF5" s="67" t="s">
        <v>93</v>
      </c>
      <c r="AG5" s="67" t="s">
        <v>94</v>
      </c>
      <c r="AH5" s="67" t="s">
        <v>48</v>
      </c>
      <c r="AI5" s="67" t="s">
        <v>84</v>
      </c>
      <c r="AJ5" s="67" t="s">
        <v>85</v>
      </c>
      <c r="AK5" s="67" t="s">
        <v>86</v>
      </c>
      <c r="AL5" s="67" t="s">
        <v>87</v>
      </c>
      <c r="AM5" s="67" t="s">
        <v>88</v>
      </c>
      <c r="AN5" s="67" t="s">
        <v>90</v>
      </c>
      <c r="AO5" s="67" t="s">
        <v>91</v>
      </c>
      <c r="AP5" s="67" t="s">
        <v>92</v>
      </c>
      <c r="AQ5" s="67" t="s">
        <v>93</v>
      </c>
      <c r="AR5" s="67" t="s">
        <v>94</v>
      </c>
      <c r="AS5" s="67" t="s">
        <v>89</v>
      </c>
      <c r="AT5" s="67" t="s">
        <v>84</v>
      </c>
      <c r="AU5" s="67" t="s">
        <v>85</v>
      </c>
      <c r="AV5" s="67" t="s">
        <v>86</v>
      </c>
      <c r="AW5" s="67" t="s">
        <v>87</v>
      </c>
      <c r="AX5" s="67" t="s">
        <v>88</v>
      </c>
      <c r="AY5" s="67" t="s">
        <v>90</v>
      </c>
      <c r="AZ5" s="67" t="s">
        <v>91</v>
      </c>
      <c r="BA5" s="67" t="s">
        <v>92</v>
      </c>
      <c r="BB5" s="67" t="s">
        <v>93</v>
      </c>
      <c r="BC5" s="67" t="s">
        <v>94</v>
      </c>
      <c r="BD5" s="67" t="s">
        <v>89</v>
      </c>
      <c r="BE5" s="67" t="s">
        <v>84</v>
      </c>
      <c r="BF5" s="67" t="s">
        <v>85</v>
      </c>
      <c r="BG5" s="67" t="s">
        <v>86</v>
      </c>
      <c r="BH5" s="67" t="s">
        <v>87</v>
      </c>
      <c r="BI5" s="67" t="s">
        <v>88</v>
      </c>
      <c r="BJ5" s="67" t="s">
        <v>90</v>
      </c>
      <c r="BK5" s="67" t="s">
        <v>91</v>
      </c>
      <c r="BL5" s="67" t="s">
        <v>92</v>
      </c>
      <c r="BM5" s="67" t="s">
        <v>93</v>
      </c>
      <c r="BN5" s="67" t="s">
        <v>94</v>
      </c>
      <c r="BO5" s="67" t="s">
        <v>89</v>
      </c>
      <c r="BP5" s="67" t="s">
        <v>84</v>
      </c>
      <c r="BQ5" s="67" t="s">
        <v>85</v>
      </c>
      <c r="BR5" s="67" t="s">
        <v>86</v>
      </c>
      <c r="BS5" s="67" t="s">
        <v>87</v>
      </c>
      <c r="BT5" s="67" t="s">
        <v>88</v>
      </c>
      <c r="BU5" s="67" t="s">
        <v>90</v>
      </c>
      <c r="BV5" s="67" t="s">
        <v>91</v>
      </c>
      <c r="BW5" s="67" t="s">
        <v>92</v>
      </c>
      <c r="BX5" s="67" t="s">
        <v>93</v>
      </c>
      <c r="BY5" s="67" t="s">
        <v>94</v>
      </c>
      <c r="BZ5" s="67" t="s">
        <v>89</v>
      </c>
      <c r="CA5" s="67" t="s">
        <v>84</v>
      </c>
      <c r="CB5" s="67" t="s">
        <v>85</v>
      </c>
      <c r="CC5" s="67" t="s">
        <v>86</v>
      </c>
      <c r="CD5" s="67" t="s">
        <v>87</v>
      </c>
      <c r="CE5" s="67" t="s">
        <v>88</v>
      </c>
      <c r="CF5" s="67" t="s">
        <v>90</v>
      </c>
      <c r="CG5" s="67" t="s">
        <v>91</v>
      </c>
      <c r="CH5" s="67" t="s">
        <v>92</v>
      </c>
      <c r="CI5" s="67" t="s">
        <v>93</v>
      </c>
      <c r="CJ5" s="67" t="s">
        <v>94</v>
      </c>
      <c r="CK5" s="67" t="s">
        <v>89</v>
      </c>
      <c r="CL5" s="67" t="s">
        <v>84</v>
      </c>
      <c r="CM5" s="67" t="s">
        <v>85</v>
      </c>
      <c r="CN5" s="67" t="s">
        <v>86</v>
      </c>
      <c r="CO5" s="67" t="s">
        <v>87</v>
      </c>
      <c r="CP5" s="67" t="s">
        <v>88</v>
      </c>
      <c r="CQ5" s="67" t="s">
        <v>90</v>
      </c>
      <c r="CR5" s="67" t="s">
        <v>91</v>
      </c>
      <c r="CS5" s="67" t="s">
        <v>92</v>
      </c>
      <c r="CT5" s="67" t="s">
        <v>93</v>
      </c>
      <c r="CU5" s="67" t="s">
        <v>94</v>
      </c>
      <c r="CV5" s="67" t="s">
        <v>89</v>
      </c>
      <c r="CW5" s="67" t="s">
        <v>84</v>
      </c>
      <c r="CX5" s="67" t="s">
        <v>85</v>
      </c>
      <c r="CY5" s="67" t="s">
        <v>86</v>
      </c>
      <c r="CZ5" s="67" t="s">
        <v>87</v>
      </c>
      <c r="DA5" s="67" t="s">
        <v>88</v>
      </c>
      <c r="DB5" s="67" t="s">
        <v>90</v>
      </c>
      <c r="DC5" s="67" t="s">
        <v>91</v>
      </c>
      <c r="DD5" s="67" t="s">
        <v>92</v>
      </c>
      <c r="DE5" s="67" t="s">
        <v>93</v>
      </c>
      <c r="DF5" s="67" t="s">
        <v>94</v>
      </c>
      <c r="DG5" s="67" t="s">
        <v>89</v>
      </c>
      <c r="DH5" s="67" t="s">
        <v>84</v>
      </c>
      <c r="DI5" s="67" t="s">
        <v>85</v>
      </c>
      <c r="DJ5" s="67" t="s">
        <v>86</v>
      </c>
      <c r="DK5" s="67" t="s">
        <v>87</v>
      </c>
      <c r="DL5" s="67" t="s">
        <v>88</v>
      </c>
      <c r="DM5" s="67" t="s">
        <v>90</v>
      </c>
      <c r="DN5" s="67" t="s">
        <v>91</v>
      </c>
      <c r="DO5" s="67" t="s">
        <v>92</v>
      </c>
      <c r="DP5" s="67" t="s">
        <v>93</v>
      </c>
      <c r="DQ5" s="67" t="s">
        <v>94</v>
      </c>
      <c r="DR5" s="67" t="s">
        <v>89</v>
      </c>
      <c r="DS5" s="67" t="s">
        <v>84</v>
      </c>
      <c r="DT5" s="67" t="s">
        <v>85</v>
      </c>
      <c r="DU5" s="67" t="s">
        <v>86</v>
      </c>
      <c r="DV5" s="67" t="s">
        <v>87</v>
      </c>
      <c r="DW5" s="67" t="s">
        <v>88</v>
      </c>
      <c r="DX5" s="67" t="s">
        <v>90</v>
      </c>
      <c r="DY5" s="67" t="s">
        <v>91</v>
      </c>
      <c r="DZ5" s="67" t="s">
        <v>92</v>
      </c>
      <c r="EA5" s="67" t="s">
        <v>93</v>
      </c>
      <c r="EB5" s="67" t="s">
        <v>94</v>
      </c>
      <c r="EC5" s="67" t="s">
        <v>89</v>
      </c>
      <c r="ED5" s="67" t="s">
        <v>84</v>
      </c>
      <c r="EE5" s="67" t="s">
        <v>85</v>
      </c>
      <c r="EF5" s="67" t="s">
        <v>86</v>
      </c>
      <c r="EG5" s="67" t="s">
        <v>87</v>
      </c>
      <c r="EH5" s="67" t="s">
        <v>88</v>
      </c>
      <c r="EI5" s="67" t="s">
        <v>90</v>
      </c>
      <c r="EJ5" s="67" t="s">
        <v>91</v>
      </c>
      <c r="EK5" s="67" t="s">
        <v>92</v>
      </c>
      <c r="EL5" s="67" t="s">
        <v>93</v>
      </c>
      <c r="EM5" s="67" t="s">
        <v>94</v>
      </c>
      <c r="EN5" s="67" t="s">
        <v>89</v>
      </c>
    </row>
    <row r="6" spans="1:144" s="54" customFormat="1">
      <c r="A6" s="55" t="s">
        <v>95</v>
      </c>
      <c r="B6" s="60">
        <f t="shared" ref="B6:W6" si="1">B7</f>
        <v>2021</v>
      </c>
      <c r="C6" s="60">
        <f t="shared" si="1"/>
        <v>15130</v>
      </c>
      <c r="D6" s="60">
        <f t="shared" si="1"/>
        <v>47</v>
      </c>
      <c r="E6" s="60">
        <f t="shared" si="1"/>
        <v>1</v>
      </c>
      <c r="F6" s="60">
        <f t="shared" si="1"/>
        <v>0</v>
      </c>
      <c r="G6" s="60">
        <f t="shared" si="1"/>
        <v>0</v>
      </c>
      <c r="H6" s="60" t="str">
        <f t="shared" si="1"/>
        <v>北海道　中頓別町</v>
      </c>
      <c r="I6" s="60" t="str">
        <f t="shared" si="1"/>
        <v>法非適用</v>
      </c>
      <c r="J6" s="60" t="str">
        <f t="shared" si="1"/>
        <v>水道事業</v>
      </c>
      <c r="K6" s="60" t="str">
        <f t="shared" si="1"/>
        <v>簡易水道事業</v>
      </c>
      <c r="L6" s="60" t="str">
        <f t="shared" si="1"/>
        <v>D4</v>
      </c>
      <c r="M6" s="60" t="str">
        <f t="shared" si="1"/>
        <v>非設置</v>
      </c>
      <c r="N6" s="70" t="str">
        <f t="shared" si="1"/>
        <v>-</v>
      </c>
      <c r="O6" s="70" t="str">
        <f t="shared" si="1"/>
        <v>該当数値なし</v>
      </c>
      <c r="P6" s="70">
        <f t="shared" si="1"/>
        <v>100</v>
      </c>
      <c r="Q6" s="70">
        <f t="shared" si="1"/>
        <v>4500</v>
      </c>
      <c r="R6" s="70">
        <f t="shared" si="1"/>
        <v>1637</v>
      </c>
      <c r="S6" s="70">
        <f t="shared" si="1"/>
        <v>398.51</v>
      </c>
      <c r="T6" s="70">
        <f t="shared" si="1"/>
        <v>4.1100000000000003</v>
      </c>
      <c r="U6" s="70">
        <f t="shared" si="1"/>
        <v>1599</v>
      </c>
      <c r="V6" s="70">
        <f t="shared" si="1"/>
        <v>22.76</v>
      </c>
      <c r="W6" s="70">
        <f t="shared" si="1"/>
        <v>70.25</v>
      </c>
      <c r="X6" s="76">
        <f t="shared" ref="X6:AG6" si="2">IF(X7="",NA(),X7)</f>
        <v>83.29</v>
      </c>
      <c r="Y6" s="76">
        <f t="shared" si="2"/>
        <v>87.34</v>
      </c>
      <c r="Z6" s="76">
        <f t="shared" si="2"/>
        <v>87.6</v>
      </c>
      <c r="AA6" s="76">
        <f t="shared" si="2"/>
        <v>85.38</v>
      </c>
      <c r="AB6" s="76">
        <f t="shared" si="2"/>
        <v>71.260000000000005</v>
      </c>
      <c r="AC6" s="76">
        <f t="shared" si="2"/>
        <v>74.05</v>
      </c>
      <c r="AD6" s="76">
        <f t="shared" si="2"/>
        <v>73.25</v>
      </c>
      <c r="AE6" s="76">
        <f t="shared" si="2"/>
        <v>75.06</v>
      </c>
      <c r="AF6" s="76">
        <f t="shared" si="2"/>
        <v>73.22</v>
      </c>
      <c r="AG6" s="76">
        <f t="shared" si="2"/>
        <v>69.05</v>
      </c>
      <c r="AH6" s="70" t="str">
        <f>IF(AH7="","",IF(AH7="-","【-】","【"&amp;SUBSTITUTE(TEXT(AH7,"#,##0.00"),"-","△")&amp;"】"))</f>
        <v>【73.42】</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726.2</v>
      </c>
      <c r="BF6" s="76">
        <f t="shared" si="5"/>
        <v>667.44</v>
      </c>
      <c r="BG6" s="76">
        <f t="shared" si="5"/>
        <v>597.37</v>
      </c>
      <c r="BH6" s="76">
        <f t="shared" si="5"/>
        <v>535.66999999999996</v>
      </c>
      <c r="BI6" s="76">
        <f t="shared" si="5"/>
        <v>510.93</v>
      </c>
      <c r="BJ6" s="76">
        <f t="shared" si="5"/>
        <v>1302.33</v>
      </c>
      <c r="BK6" s="76">
        <f t="shared" si="5"/>
        <v>1274.21</v>
      </c>
      <c r="BL6" s="76">
        <f t="shared" si="5"/>
        <v>1183.92</v>
      </c>
      <c r="BM6" s="76">
        <f t="shared" si="5"/>
        <v>1128.72</v>
      </c>
      <c r="BN6" s="76">
        <f t="shared" si="5"/>
        <v>1125.25</v>
      </c>
      <c r="BO6" s="70" t="str">
        <f>IF(BO7="","",IF(BO7="-","【-】","【"&amp;SUBSTITUTE(TEXT(BO7,"#,##0.00"),"-","△")&amp;"】"))</f>
        <v>【940.88】</v>
      </c>
      <c r="BP6" s="76">
        <f t="shared" ref="BP6:BY6" si="6">IF(BP7="",NA(),BP7)</f>
        <v>62.32</v>
      </c>
      <c r="BQ6" s="76">
        <f t="shared" si="6"/>
        <v>61.28</v>
      </c>
      <c r="BR6" s="76">
        <f t="shared" si="6"/>
        <v>61.87</v>
      </c>
      <c r="BS6" s="76">
        <f t="shared" si="6"/>
        <v>62.66</v>
      </c>
      <c r="BT6" s="76">
        <f t="shared" si="6"/>
        <v>60.6</v>
      </c>
      <c r="BU6" s="76">
        <f t="shared" si="6"/>
        <v>40.89</v>
      </c>
      <c r="BV6" s="76">
        <f t="shared" si="6"/>
        <v>41.25</v>
      </c>
      <c r="BW6" s="76">
        <f t="shared" si="6"/>
        <v>42.5</v>
      </c>
      <c r="BX6" s="76">
        <f t="shared" si="6"/>
        <v>41.84</v>
      </c>
      <c r="BY6" s="76">
        <f t="shared" si="6"/>
        <v>41.44</v>
      </c>
      <c r="BZ6" s="70" t="str">
        <f>IF(BZ7="","",IF(BZ7="-","【-】","【"&amp;SUBSTITUTE(TEXT(BZ7,"#,##0.00"),"-","△")&amp;"】"))</f>
        <v>【54.59】</v>
      </c>
      <c r="CA6" s="76">
        <f t="shared" ref="CA6:CJ6" si="7">IF(CA7="",NA(),CA7)</f>
        <v>183.51</v>
      </c>
      <c r="CB6" s="76">
        <f t="shared" si="7"/>
        <v>198.51</v>
      </c>
      <c r="CC6" s="76">
        <f t="shared" si="7"/>
        <v>209.15</v>
      </c>
      <c r="CD6" s="76">
        <f t="shared" si="7"/>
        <v>212.6</v>
      </c>
      <c r="CE6" s="76">
        <f t="shared" si="7"/>
        <v>231.32</v>
      </c>
      <c r="CF6" s="76">
        <f t="shared" si="7"/>
        <v>383.2</v>
      </c>
      <c r="CG6" s="76">
        <f t="shared" si="7"/>
        <v>383.25</v>
      </c>
      <c r="CH6" s="76">
        <f t="shared" si="7"/>
        <v>377.72</v>
      </c>
      <c r="CI6" s="76">
        <f t="shared" si="7"/>
        <v>390.47</v>
      </c>
      <c r="CJ6" s="76">
        <f t="shared" si="7"/>
        <v>403.61</v>
      </c>
      <c r="CK6" s="70" t="str">
        <f>IF(CK7="","",IF(CK7="-","【-】","【"&amp;SUBSTITUTE(TEXT(CK7,"#,##0.00"),"-","△")&amp;"】"))</f>
        <v>【301.20】</v>
      </c>
      <c r="CL6" s="76">
        <f t="shared" ref="CL6:CU6" si="8">IF(CL7="",NA(),CL7)</f>
        <v>61.36</v>
      </c>
      <c r="CM6" s="76">
        <f t="shared" si="8"/>
        <v>62.54</v>
      </c>
      <c r="CN6" s="76">
        <f t="shared" si="8"/>
        <v>62.21</v>
      </c>
      <c r="CO6" s="76">
        <f t="shared" si="8"/>
        <v>65.739999999999995</v>
      </c>
      <c r="CP6" s="76">
        <f t="shared" si="8"/>
        <v>63.64</v>
      </c>
      <c r="CQ6" s="76">
        <f t="shared" si="8"/>
        <v>47.95</v>
      </c>
      <c r="CR6" s="76">
        <f t="shared" si="8"/>
        <v>48.26</v>
      </c>
      <c r="CS6" s="76">
        <f t="shared" si="8"/>
        <v>48.01</v>
      </c>
      <c r="CT6" s="76">
        <f t="shared" si="8"/>
        <v>49.08</v>
      </c>
      <c r="CU6" s="76">
        <f t="shared" si="8"/>
        <v>51.46</v>
      </c>
      <c r="CV6" s="70" t="str">
        <f>IF(CV7="","",IF(CV7="-","【-】","【"&amp;SUBSTITUTE(TEXT(CV7,"#,##0.00"),"-","△")&amp;"】"))</f>
        <v>【56.42】</v>
      </c>
      <c r="CW6" s="76">
        <f t="shared" ref="CW6:DF6" si="9">IF(CW7="",NA(),CW7)</f>
        <v>77.67</v>
      </c>
      <c r="CX6" s="76">
        <f t="shared" si="9"/>
        <v>71.319999999999993</v>
      </c>
      <c r="CY6" s="76">
        <f t="shared" si="9"/>
        <v>67.989999999999995</v>
      </c>
      <c r="CZ6" s="76">
        <f t="shared" si="9"/>
        <v>65.31</v>
      </c>
      <c r="DA6" s="76">
        <f t="shared" si="9"/>
        <v>63.37</v>
      </c>
      <c r="DB6" s="76">
        <f t="shared" si="9"/>
        <v>74.900000000000006</v>
      </c>
      <c r="DC6" s="76">
        <f t="shared" si="9"/>
        <v>72.72</v>
      </c>
      <c r="DD6" s="76">
        <f t="shared" si="9"/>
        <v>72.75</v>
      </c>
      <c r="DE6" s="76">
        <f t="shared" si="9"/>
        <v>71.27</v>
      </c>
      <c r="DF6" s="76">
        <f t="shared" si="9"/>
        <v>68.58</v>
      </c>
      <c r="DG6" s="70" t="str">
        <f>IF(DG7="","",IF(DG7="-","【-】","【"&amp;SUBSTITUTE(TEXT(DG7,"#,##0.00"),"-","△")&amp;"】"))</f>
        <v>【71.01】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0">
        <f t="shared" si="12"/>
        <v>0</v>
      </c>
      <c r="EF6" s="70">
        <f t="shared" si="12"/>
        <v>0</v>
      </c>
      <c r="EG6" s="70">
        <f t="shared" si="12"/>
        <v>0</v>
      </c>
      <c r="EH6" s="70">
        <f t="shared" si="12"/>
        <v>0</v>
      </c>
      <c r="EI6" s="76">
        <f t="shared" si="12"/>
        <v>0.56999999999999995</v>
      </c>
      <c r="EJ6" s="76">
        <f t="shared" si="12"/>
        <v>0.62</v>
      </c>
      <c r="EK6" s="76">
        <f t="shared" si="12"/>
        <v>0.39</v>
      </c>
      <c r="EL6" s="76">
        <f t="shared" si="12"/>
        <v>0.61</v>
      </c>
      <c r="EM6" s="76">
        <f t="shared" si="12"/>
        <v>0.4</v>
      </c>
      <c r="EN6" s="70" t="str">
        <f>IF(EN7="","",IF(EN7="-","【-】","【"&amp;SUBSTITUTE(TEXT(EN7,"#,##0.00"),"-","△")&amp;"】"))</f>
        <v>【0.58】</v>
      </c>
    </row>
    <row r="7" spans="1:144" s="54" customFormat="1">
      <c r="A7" s="55"/>
      <c r="B7" s="61">
        <v>2021</v>
      </c>
      <c r="C7" s="61">
        <v>15130</v>
      </c>
      <c r="D7" s="61">
        <v>47</v>
      </c>
      <c r="E7" s="61">
        <v>1</v>
      </c>
      <c r="F7" s="61">
        <v>0</v>
      </c>
      <c r="G7" s="61">
        <v>0</v>
      </c>
      <c r="H7" s="61" t="s">
        <v>96</v>
      </c>
      <c r="I7" s="61" t="s">
        <v>97</v>
      </c>
      <c r="J7" s="61" t="s">
        <v>98</v>
      </c>
      <c r="K7" s="61" t="s">
        <v>99</v>
      </c>
      <c r="L7" s="61" t="s">
        <v>100</v>
      </c>
      <c r="M7" s="61" t="s">
        <v>12</v>
      </c>
      <c r="N7" s="71" t="s">
        <v>41</v>
      </c>
      <c r="O7" s="71" t="s">
        <v>101</v>
      </c>
      <c r="P7" s="71">
        <v>100</v>
      </c>
      <c r="Q7" s="71">
        <v>4500</v>
      </c>
      <c r="R7" s="71">
        <v>1637</v>
      </c>
      <c r="S7" s="71">
        <v>398.51</v>
      </c>
      <c r="T7" s="71">
        <v>4.1100000000000003</v>
      </c>
      <c r="U7" s="71">
        <v>1599</v>
      </c>
      <c r="V7" s="71">
        <v>22.76</v>
      </c>
      <c r="W7" s="71">
        <v>70.25</v>
      </c>
      <c r="X7" s="71">
        <v>83.29</v>
      </c>
      <c r="Y7" s="71">
        <v>87.34</v>
      </c>
      <c r="Z7" s="71">
        <v>87.6</v>
      </c>
      <c r="AA7" s="71">
        <v>85.38</v>
      </c>
      <c r="AB7" s="71">
        <v>71.260000000000005</v>
      </c>
      <c r="AC7" s="71">
        <v>74.05</v>
      </c>
      <c r="AD7" s="71">
        <v>73.25</v>
      </c>
      <c r="AE7" s="71">
        <v>75.06</v>
      </c>
      <c r="AF7" s="71">
        <v>73.22</v>
      </c>
      <c r="AG7" s="71">
        <v>69.05</v>
      </c>
      <c r="AH7" s="71">
        <v>73.42</v>
      </c>
      <c r="AI7" s="71"/>
      <c r="AJ7" s="71"/>
      <c r="AK7" s="71"/>
      <c r="AL7" s="71"/>
      <c r="AM7" s="71"/>
      <c r="AN7" s="71"/>
      <c r="AO7" s="71"/>
      <c r="AP7" s="71"/>
      <c r="AQ7" s="71"/>
      <c r="AR7" s="71"/>
      <c r="AS7" s="71"/>
      <c r="AT7" s="71"/>
      <c r="AU7" s="71"/>
      <c r="AV7" s="71"/>
      <c r="AW7" s="71"/>
      <c r="AX7" s="71"/>
      <c r="AY7" s="71"/>
      <c r="AZ7" s="71"/>
      <c r="BA7" s="71"/>
      <c r="BB7" s="71"/>
      <c r="BC7" s="71"/>
      <c r="BD7" s="71"/>
      <c r="BE7" s="71">
        <v>726.2</v>
      </c>
      <c r="BF7" s="71">
        <v>667.44</v>
      </c>
      <c r="BG7" s="71">
        <v>597.37</v>
      </c>
      <c r="BH7" s="71">
        <v>535.66999999999996</v>
      </c>
      <c r="BI7" s="71">
        <v>510.93</v>
      </c>
      <c r="BJ7" s="71">
        <v>1302.33</v>
      </c>
      <c r="BK7" s="71">
        <v>1274.21</v>
      </c>
      <c r="BL7" s="71">
        <v>1183.92</v>
      </c>
      <c r="BM7" s="71">
        <v>1128.72</v>
      </c>
      <c r="BN7" s="71">
        <v>1125.25</v>
      </c>
      <c r="BO7" s="71">
        <v>940.88</v>
      </c>
      <c r="BP7" s="71">
        <v>62.32</v>
      </c>
      <c r="BQ7" s="71">
        <v>61.28</v>
      </c>
      <c r="BR7" s="71">
        <v>61.87</v>
      </c>
      <c r="BS7" s="71">
        <v>62.66</v>
      </c>
      <c r="BT7" s="71">
        <v>60.6</v>
      </c>
      <c r="BU7" s="71">
        <v>40.89</v>
      </c>
      <c r="BV7" s="71">
        <v>41.25</v>
      </c>
      <c r="BW7" s="71">
        <v>42.5</v>
      </c>
      <c r="BX7" s="71">
        <v>41.84</v>
      </c>
      <c r="BY7" s="71">
        <v>41.44</v>
      </c>
      <c r="BZ7" s="71">
        <v>54.59</v>
      </c>
      <c r="CA7" s="71">
        <v>183.51</v>
      </c>
      <c r="CB7" s="71">
        <v>198.51</v>
      </c>
      <c r="CC7" s="71">
        <v>209.15</v>
      </c>
      <c r="CD7" s="71">
        <v>212.6</v>
      </c>
      <c r="CE7" s="71">
        <v>231.32</v>
      </c>
      <c r="CF7" s="71">
        <v>383.2</v>
      </c>
      <c r="CG7" s="71">
        <v>383.25</v>
      </c>
      <c r="CH7" s="71">
        <v>377.72</v>
      </c>
      <c r="CI7" s="71">
        <v>390.47</v>
      </c>
      <c r="CJ7" s="71">
        <v>403.61</v>
      </c>
      <c r="CK7" s="71">
        <v>301.2</v>
      </c>
      <c r="CL7" s="71">
        <v>61.36</v>
      </c>
      <c r="CM7" s="71">
        <v>62.54</v>
      </c>
      <c r="CN7" s="71">
        <v>62.21</v>
      </c>
      <c r="CO7" s="71">
        <v>65.739999999999995</v>
      </c>
      <c r="CP7" s="71">
        <v>63.64</v>
      </c>
      <c r="CQ7" s="71">
        <v>47.95</v>
      </c>
      <c r="CR7" s="71">
        <v>48.26</v>
      </c>
      <c r="CS7" s="71">
        <v>48.01</v>
      </c>
      <c r="CT7" s="71">
        <v>49.08</v>
      </c>
      <c r="CU7" s="71">
        <v>51.46</v>
      </c>
      <c r="CV7" s="71">
        <v>56.42</v>
      </c>
      <c r="CW7" s="71">
        <v>77.67</v>
      </c>
      <c r="CX7" s="71">
        <v>71.319999999999993</v>
      </c>
      <c r="CY7" s="71">
        <v>67.989999999999995</v>
      </c>
      <c r="CZ7" s="71">
        <v>65.31</v>
      </c>
      <c r="DA7" s="71">
        <v>63.37</v>
      </c>
      <c r="DB7" s="71">
        <v>74.900000000000006</v>
      </c>
      <c r="DC7" s="71">
        <v>72.72</v>
      </c>
      <c r="DD7" s="71">
        <v>72.75</v>
      </c>
      <c r="DE7" s="71">
        <v>71.27</v>
      </c>
      <c r="DF7" s="71">
        <v>68.58</v>
      </c>
      <c r="DG7" s="71">
        <v>71.010000000000005</v>
      </c>
      <c r="DH7" s="71"/>
      <c r="DI7" s="71"/>
      <c r="DJ7" s="71"/>
      <c r="DK7" s="71"/>
      <c r="DL7" s="71"/>
      <c r="DM7" s="71"/>
      <c r="DN7" s="71"/>
      <c r="DO7" s="71"/>
      <c r="DP7" s="71"/>
      <c r="DQ7" s="71"/>
      <c r="DR7" s="71"/>
      <c r="DS7" s="71"/>
      <c r="DT7" s="71"/>
      <c r="DU7" s="71"/>
      <c r="DV7" s="71"/>
      <c r="DW7" s="71"/>
      <c r="DX7" s="71"/>
      <c r="DY7" s="71"/>
      <c r="DZ7" s="71"/>
      <c r="EA7" s="71"/>
      <c r="EB7" s="71"/>
      <c r="EC7" s="71"/>
      <c r="ED7" s="71">
        <v>0</v>
      </c>
      <c r="EE7" s="71">
        <v>0</v>
      </c>
      <c r="EF7" s="71">
        <v>0</v>
      </c>
      <c r="EG7" s="71">
        <v>0</v>
      </c>
      <c r="EH7" s="71">
        <v>0</v>
      </c>
      <c r="EI7" s="71">
        <v>0.56999999999999995</v>
      </c>
      <c r="EJ7" s="71">
        <v>0.62</v>
      </c>
      <c r="EK7" s="71">
        <v>0.39</v>
      </c>
      <c r="EL7" s="71">
        <v>0.61</v>
      </c>
      <c r="EM7" s="71">
        <v>0.4</v>
      </c>
      <c r="EN7" s="71">
        <v>0.57999999999999996</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102</v>
      </c>
      <c r="C9" s="56" t="s">
        <v>103</v>
      </c>
      <c r="D9" s="56" t="s">
        <v>104</v>
      </c>
      <c r="E9" s="56" t="s">
        <v>105</v>
      </c>
      <c r="F9" s="56" t="s">
        <v>106</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55</v>
      </c>
      <c r="B10" s="62">
        <f>DATEVALUE($B7+12-B11&amp;"/1/"&amp;B12)</f>
        <v>47119</v>
      </c>
      <c r="C10" s="62">
        <f>DATEVALUE($B7+12-C11&amp;"/1/"&amp;C12)</f>
        <v>47484</v>
      </c>
      <c r="D10" s="63">
        <f>DATEVALUE($B7+12-D11&amp;"/1/"&amp;D12)</f>
        <v>47849</v>
      </c>
      <c r="E10" s="63">
        <f>DATEVALUE($B7+12-E11&amp;"/1/"&amp;E12)</f>
        <v>48215</v>
      </c>
      <c r="F10" s="63">
        <f>DATEVALUE($B7+12-F11&amp;"/1/"&amp;F12)</f>
        <v>48582</v>
      </c>
    </row>
    <row r="11" spans="1:144">
      <c r="B11">
        <v>4</v>
      </c>
      <c r="C11">
        <v>3</v>
      </c>
      <c r="D11">
        <v>2</v>
      </c>
      <c r="E11">
        <v>1</v>
      </c>
      <c r="F11">
        <v>0</v>
      </c>
      <c r="G11" t="s">
        <v>107</v>
      </c>
    </row>
    <row r="12" spans="1:144">
      <c r="B12">
        <v>1</v>
      </c>
      <c r="C12">
        <v>1</v>
      </c>
      <c r="D12">
        <v>1</v>
      </c>
      <c r="E12">
        <v>2</v>
      </c>
      <c r="F12">
        <v>3</v>
      </c>
      <c r="G12" t="s">
        <v>108</v>
      </c>
    </row>
    <row r="13" spans="1:144">
      <c r="B13" t="s">
        <v>109</v>
      </c>
      <c r="C13" t="s">
        <v>109</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2022-12-01T01:08:19Z</dcterms:created>
  <dcterms:modified xsi:type="dcterms:W3CDTF">2023-02-28T01:39:07Z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2023-02-28T01:39:07Z</vt:filetime>
  </property>
</Properties>
</file>