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EnbMZG4vTRN2DTjaIGxguyw5BQ9qh97cUttdtU2dbkje/eWexpxvx4FMeVhCZRdfLfz8zHCa1vSvu8A07P4h9A==" workbookSaltValue="FuO4AgELQF87qZxxvLQA5g=="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<sst xmlns="http://schemas.openxmlformats.org/spreadsheetml/2006/main" xmlns:r="http://schemas.openxmlformats.org/officeDocument/2006/relationships" count="116" uniqueCount="116">
  <si>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</si>
  <si>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</si>
  <si>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</si>
  <si>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</si>
  <si>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</si>
  <si>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</si>
  <si>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</si>
  <si>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</si>
  <si>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</si>
  <si>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</si>
  <si>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</si>
  <si>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</si>
  <si>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</si>
  <si>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</si>
  <si>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</si>
  <si>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</si>
  <si>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</si>
  <si>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</si>
  <si>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</si>
  <si>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</si>
  <si>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</si>
  <si>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</si>
  <si>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</si>
  <si>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</si>
  <si>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</si>
  <si>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</si>
  <si>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</si>
  <si>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</si>
  <si>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</si>
  <si>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</si>
  <si>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</si>
  <si>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</si>
  <si>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</si>
  <si>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</si>
  <si>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</si>
  <si>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</si>
  <si>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</si>
  <si>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</si>
  <si>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</si>
  <si>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</si>
  <si>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</si>
  <si>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</si>
  <si>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</si>
  <si>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</si>
  <si>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</si>
  <si>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</si>
  <si>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</si>
  <si>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</si>
  <si>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</si>
  <si>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</si>
  <si>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</si>
  <si>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</si>
  <si>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</si>
  <si>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</si>
  <si>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</si>
  <si>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</si>
  <si>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</si>
  <si>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</si>
  <si>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</si>
  <si>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</si>
  <si>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</si>
  <si>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</si>
  <si>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</si>
  <si>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</si>
  <si>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</si>
  <si>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</si>
  <si>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</si>
  <si>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</si>
  <si>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</si>
  <si>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</si>
  <si>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</si>
  <si>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</si>
  <si>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</si>
  <si>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</si>
  <si>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</si>
  <si>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</si>
  <si>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</si>
  <si>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</si>
  <si>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</si>
  <si>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</si>
  <si>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</si>
  <si>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</si>
  <si>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</si>
  <si>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</si>
  <si>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</si>
  <si>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</si>
  <si>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</si>
  <si>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</si>
  <si>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</si>
  <si>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</si>
  <si>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</si>
  <si>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</si>
  <si>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</si>
  <si>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</si>
  <si>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</si>
  <si>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</si>
  <si>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</si>
  <si>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中頓別町</t>
  </si>
  <si>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</si>
  <si>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</si>
  <si>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</si>
  <si>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</si>
  <si>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</si>
  <si>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</si>
  <si>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</si>
  <si>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</si>
  <si>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</si>
  <si>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</si>
  <si>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</si>
  <si>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</si>
  <si>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</si>
  <si>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</si>
  <si>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</si>
  <si>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 収益的収支比率について、当初の下水道施設の建設及び下水道管布設、更新工事に係る地方債償還金の影響等により数値が100％を下回っています。これは収支が赤字であることを示しており、経費回収率については令和３年度については維持管理費の増により汚水処理費の増加に伴い減少しておりますが、下水道使用料だけでは賄えていないため一般会計からの繰入金で補う状況となっています。
　また、有収水量に対して汚水処理費が多いため汚水処理原価が類似団体平均値より高くなっており、今後についても更なる汚水処理費抑制のための経営改善や更新事業等の実施時期及び内容を検討していかなければなりません。</t>
    <rPh sb="1" eb="4">
      <t>シュウエキテキ</t>
    </rPh>
    <rPh sb="4" eb="6">
      <t>シュウシ</t>
    </rPh>
    <rPh sb="6" eb="8">
      <t>ヒリツ</t>
    </rPh>
    <rPh sb="13" eb="15">
      <t>トウショ</t>
    </rPh>
    <rPh sb="16" eb="19">
      <t>ゲスイドウ</t>
    </rPh>
    <rPh sb="19" eb="21">
      <t>シセツ</t>
    </rPh>
    <rPh sb="22" eb="24">
      <t>ケンセツ</t>
    </rPh>
    <rPh sb="24" eb="25">
      <t>オヨ</t>
    </rPh>
    <rPh sb="26" eb="29">
      <t>ゲスイドウ</t>
    </rPh>
    <rPh sb="29" eb="30">
      <t>カン</t>
    </rPh>
    <rPh sb="30" eb="32">
      <t>フセツ</t>
    </rPh>
    <rPh sb="33" eb="35">
      <t>コウシン</t>
    </rPh>
    <rPh sb="35" eb="37">
      <t>コウジ</t>
    </rPh>
    <rPh sb="38" eb="39">
      <t>カカ</t>
    </rPh>
    <rPh sb="40" eb="42">
      <t>チホウ</t>
    </rPh>
    <rPh sb="42" eb="43">
      <t>サイ</t>
    </rPh>
    <rPh sb="43" eb="45">
      <t>ショウカン</t>
    </rPh>
    <rPh sb="45" eb="46">
      <t>キン</t>
    </rPh>
    <rPh sb="47" eb="49">
      <t>エイキョウ</t>
    </rPh>
    <rPh sb="49" eb="50">
      <t>トウ</t>
    </rPh>
    <rPh sb="53" eb="55">
      <t>スウチ</t>
    </rPh>
    <rPh sb="61" eb="63">
      <t>シタマワ</t>
    </rPh>
    <rPh sb="72" eb="74">
      <t>シュウシ</t>
    </rPh>
    <rPh sb="75" eb="77">
      <t>アカジ</t>
    </rPh>
    <rPh sb="83" eb="84">
      <t>シメ</t>
    </rPh>
    <rPh sb="89" eb="91">
      <t>ケイヒ</t>
    </rPh>
    <rPh sb="91" eb="93">
      <t>カイシュウ</t>
    </rPh>
    <rPh sb="93" eb="94">
      <t>リツ</t>
    </rPh>
    <rPh sb="99" eb="101">
      <t>レイワ</t>
    </rPh>
    <rPh sb="102" eb="104">
      <t>ネンド</t>
    </rPh>
    <rPh sb="109" eb="111">
      <t>イジ</t>
    </rPh>
    <rPh sb="111" eb="113">
      <t>カンリ</t>
    </rPh>
    <rPh sb="113" eb="114">
      <t>ヒ</t>
    </rPh>
    <rPh sb="115" eb="116">
      <t>ゾウ</t>
    </rPh>
    <rPh sb="119" eb="121">
      <t>オスイ</t>
    </rPh>
    <rPh sb="121" eb="123">
      <t>ショリ</t>
    </rPh>
    <rPh sb="123" eb="124">
      <t>ヒ</t>
    </rPh>
    <rPh sb="125" eb="127">
      <t>ゾウカ</t>
    </rPh>
    <rPh sb="128" eb="129">
      <t>トモナ</t>
    </rPh>
    <rPh sb="130" eb="132">
      <t>ゲンショウ</t>
    </rPh>
    <rPh sb="140" eb="143">
      <t>ゲスイドウ</t>
    </rPh>
    <rPh sb="143" eb="146">
      <t>シヨウリョウ</t>
    </rPh>
    <rPh sb="150" eb="151">
      <t>マカナ</t>
    </rPh>
    <rPh sb="158" eb="160">
      <t>イッパン</t>
    </rPh>
    <rPh sb="160" eb="162">
      <t>カイケイ</t>
    </rPh>
    <rPh sb="165" eb="167">
      <t>クリイレ</t>
    </rPh>
    <rPh sb="167" eb="168">
      <t>キン</t>
    </rPh>
    <rPh sb="169" eb="170">
      <t>オギナ</t>
    </rPh>
    <rPh sb="171" eb="173">
      <t>ジョウキョウ</t>
    </rPh>
    <rPh sb="186" eb="188">
      <t>ユウシュウ</t>
    </rPh>
    <rPh sb="188" eb="190">
      <t>スイリョウ</t>
    </rPh>
    <rPh sb="191" eb="192">
      <t>タイ</t>
    </rPh>
    <rPh sb="194" eb="196">
      <t>オスイ</t>
    </rPh>
    <rPh sb="196" eb="198">
      <t>ショリ</t>
    </rPh>
    <rPh sb="198" eb="199">
      <t>ヒ</t>
    </rPh>
    <rPh sb="200" eb="201">
      <t>オオ</t>
    </rPh>
    <rPh sb="204" eb="206">
      <t>オスイ</t>
    </rPh>
    <rPh sb="206" eb="208">
      <t>ショリ</t>
    </rPh>
    <rPh sb="208" eb="210">
      <t>ゲンカ</t>
    </rPh>
    <rPh sb="211" eb="213">
      <t>ルイジ</t>
    </rPh>
    <rPh sb="213" eb="215">
      <t>ダンタイ</t>
    </rPh>
    <rPh sb="215" eb="217">
      <t>ヘイキン</t>
    </rPh>
    <rPh sb="217" eb="218">
      <t>チ</t>
    </rPh>
    <rPh sb="220" eb="221">
      <t>タカ</t>
    </rPh>
    <rPh sb="228" eb="230">
      <t>コンゴ</t>
    </rPh>
    <rPh sb="235" eb="236">
      <t>サラ</t>
    </rPh>
    <rPh sb="238" eb="240">
      <t>オスイ</t>
    </rPh>
    <rPh sb="240" eb="242">
      <t>ショリ</t>
    </rPh>
    <rPh sb="242" eb="243">
      <t>ヒ</t>
    </rPh>
    <rPh sb="243" eb="245">
      <t>ヨクセイ</t>
    </rPh>
    <rPh sb="249" eb="251">
      <t>ケイエイ</t>
    </rPh>
    <rPh sb="251" eb="253">
      <t>カイゼン</t>
    </rPh>
    <rPh sb="254" eb="256">
      <t>コウシン</t>
    </rPh>
    <rPh sb="256" eb="258">
      <t>ジギョウ</t>
    </rPh>
    <rPh sb="258" eb="259">
      <t>トウ</t>
    </rPh>
    <rPh sb="260" eb="262">
      <t>ジッシ</t>
    </rPh>
    <rPh sb="262" eb="264">
      <t>ジキ</t>
    </rPh>
    <rPh sb="264" eb="265">
      <t>オヨ</t>
    </rPh>
    <rPh sb="266" eb="268">
      <t>ナイヨウ</t>
    </rPh>
    <rPh sb="269" eb="271">
      <t>ケントウ</t>
    </rPh>
    <phoneticPr fontId="1"/>
  </si>
  <si>
    <t>　管路更新率について、中頓別町において下水道管の布設は平成6年度から開始され平成15年度に既存家屋に対して整備が完了しています。平成6年度に布設した管渠で27年経過していますが、今後は点検や長寿命化等の取り組みを実施し管渠改築の必要性が高いものから計画的に更新を実施していくこととなります。</t>
    <rPh sb="1" eb="3">
      <t>カンロ</t>
    </rPh>
    <rPh sb="3" eb="5">
      <t>コウシン</t>
    </rPh>
    <rPh sb="5" eb="6">
      <t>リツ</t>
    </rPh>
    <rPh sb="11" eb="15">
      <t>ナカトンベツチョウ</t>
    </rPh>
    <rPh sb="19" eb="22">
      <t>ゲスイドウ</t>
    </rPh>
    <rPh sb="22" eb="23">
      <t>カン</t>
    </rPh>
    <rPh sb="24" eb="26">
      <t>フセツ</t>
    </rPh>
    <rPh sb="27" eb="29">
      <t>ヘイセイ</t>
    </rPh>
    <rPh sb="30" eb="32">
      <t>ネンド</t>
    </rPh>
    <rPh sb="34" eb="36">
      <t>カイシ</t>
    </rPh>
    <rPh sb="38" eb="40">
      <t>ヘイセイ</t>
    </rPh>
    <rPh sb="42" eb="44">
      <t>ネンド</t>
    </rPh>
    <rPh sb="45" eb="47">
      <t>キゾン</t>
    </rPh>
    <rPh sb="47" eb="49">
      <t>カオク</t>
    </rPh>
    <rPh sb="50" eb="51">
      <t>タイ</t>
    </rPh>
    <rPh sb="53" eb="55">
      <t>セイビ</t>
    </rPh>
    <rPh sb="56" eb="58">
      <t>カンリョウ</t>
    </rPh>
    <rPh sb="64" eb="66">
      <t>ヘイセイ</t>
    </rPh>
    <rPh sb="67" eb="69">
      <t>ネンド</t>
    </rPh>
    <rPh sb="70" eb="72">
      <t>フセツ</t>
    </rPh>
    <rPh sb="74" eb="76">
      <t>カンキョ</t>
    </rPh>
    <rPh sb="79" eb="80">
      <t>ネン</t>
    </rPh>
    <rPh sb="80" eb="82">
      <t>ケイカ</t>
    </rPh>
    <rPh sb="89" eb="91">
      <t>コンゴ</t>
    </rPh>
    <rPh sb="92" eb="94">
      <t>テンケン</t>
    </rPh>
    <rPh sb="95" eb="99">
      <t>チョウジュミョウカ</t>
    </rPh>
    <rPh sb="99" eb="100">
      <t>トウ</t>
    </rPh>
    <rPh sb="101" eb="102">
      <t>ト</t>
    </rPh>
    <rPh sb="103" eb="104">
      <t>ク</t>
    </rPh>
    <rPh sb="106" eb="108">
      <t>ジッシ</t>
    </rPh>
    <rPh sb="109" eb="111">
      <t>カンキョ</t>
    </rPh>
    <rPh sb="111" eb="113">
      <t>カイチク</t>
    </rPh>
    <rPh sb="114" eb="117">
      <t>ヒツヨウセイ</t>
    </rPh>
    <rPh sb="118" eb="119">
      <t>タカ</t>
    </rPh>
    <rPh sb="124" eb="127">
      <t>ケイカクテキ</t>
    </rPh>
    <rPh sb="128" eb="130">
      <t>コウシン</t>
    </rPh>
    <rPh sb="131" eb="133">
      <t>ジッシ</t>
    </rPh>
    <phoneticPr fontId="1"/>
  </si>
  <si>
    <t>　下水道施設建設と下水道管布設当初及び更新工事の地方債償還金の影響により収益的収支比率については数値が低く、経費回収率については汚水処理費の増により類似団体平均値より高くなっています。汚水処理原価は類似団体平均値より高くなっており、一層の汚水処理費の減に努めなければなりません。管渠（下水道管）については、布設からの経過年数が比較的浅いこともあり、点検等により更新の時期を検討した上で更新計画を策定し実施することとなりますが、下水道施設の処理設備についてはすでに耐用年数を超えておりストックマネジメント計画に沿った更新を実施しています。このような状況により、更新に必要な財源の確保が必要ですが、現状は一般会計からの繰入金に依存していることもあり経営計画策定により今後の財政状況の見直しを把握した上で、下水道使用料についても適正なのかを含め検討していかなければなりません。</t>
    <rPh sb="1" eb="4">
      <t>ゲスイドウ</t>
    </rPh>
    <rPh sb="4" eb="6">
      <t>シセツ</t>
    </rPh>
    <rPh sb="6" eb="8">
      <t>ケンセツ</t>
    </rPh>
    <rPh sb="9" eb="12">
      <t>ゲスイドウ</t>
    </rPh>
    <rPh sb="12" eb="13">
      <t>カン</t>
    </rPh>
    <rPh sb="13" eb="15">
      <t>フセツ</t>
    </rPh>
    <rPh sb="15" eb="17">
      <t>トウショ</t>
    </rPh>
    <rPh sb="17" eb="18">
      <t>オヨ</t>
    </rPh>
    <rPh sb="19" eb="21">
      <t>コウシン</t>
    </rPh>
    <rPh sb="21" eb="23">
      <t>コウジ</t>
    </rPh>
    <rPh sb="24" eb="26">
      <t>チホウ</t>
    </rPh>
    <rPh sb="26" eb="27">
      <t>サイ</t>
    </rPh>
    <rPh sb="27" eb="29">
      <t>ショウカン</t>
    </rPh>
    <rPh sb="29" eb="30">
      <t>キン</t>
    </rPh>
    <rPh sb="31" eb="33">
      <t>エイキョウ</t>
    </rPh>
    <rPh sb="36" eb="38">
      <t>シュウエキ</t>
    </rPh>
    <rPh sb="38" eb="39">
      <t>テキ</t>
    </rPh>
    <rPh sb="39" eb="41">
      <t>シュウシ</t>
    </rPh>
    <rPh sb="41" eb="43">
      <t>ヒリツ</t>
    </rPh>
    <rPh sb="48" eb="50">
      <t>スウチ</t>
    </rPh>
    <rPh sb="51" eb="52">
      <t>ヒク</t>
    </rPh>
    <rPh sb="54" eb="56">
      <t>ケイヒ</t>
    </rPh>
    <rPh sb="56" eb="58">
      <t>カイシュウ</t>
    </rPh>
    <rPh sb="58" eb="59">
      <t>リツ</t>
    </rPh>
    <rPh sb="64" eb="66">
      <t>オスイ</t>
    </rPh>
    <rPh sb="66" eb="68">
      <t>ショリ</t>
    </rPh>
    <rPh sb="68" eb="69">
      <t>ヒ</t>
    </rPh>
    <rPh sb="70" eb="71">
      <t>ゾウ</t>
    </rPh>
    <rPh sb="74" eb="76">
      <t>ルイジ</t>
    </rPh>
    <rPh sb="76" eb="78">
      <t>ダンタイ</t>
    </rPh>
    <rPh sb="78" eb="81">
      <t>ヘイキンチ</t>
    </rPh>
    <rPh sb="83" eb="84">
      <t>タカ</t>
    </rPh>
    <rPh sb="92" eb="94">
      <t>オスイ</t>
    </rPh>
    <rPh sb="94" eb="96">
      <t>ショリ</t>
    </rPh>
    <rPh sb="96" eb="98">
      <t>ゲンカ</t>
    </rPh>
    <rPh sb="99" eb="101">
      <t>ルイジ</t>
    </rPh>
    <rPh sb="101" eb="103">
      <t>ダンタイ</t>
    </rPh>
    <rPh sb="103" eb="105">
      <t>ヘイキン</t>
    </rPh>
    <rPh sb="105" eb="106">
      <t>チ</t>
    </rPh>
    <rPh sb="108" eb="109">
      <t>タカ</t>
    </rPh>
    <rPh sb="116" eb="118">
      <t>イッソウ</t>
    </rPh>
    <rPh sb="119" eb="121">
      <t>オスイ</t>
    </rPh>
    <rPh sb="121" eb="123">
      <t>ショリ</t>
    </rPh>
    <rPh sb="123" eb="124">
      <t>ヒ</t>
    </rPh>
    <rPh sb="125" eb="126">
      <t>ゲン</t>
    </rPh>
    <rPh sb="127" eb="128">
      <t>ツト</t>
    </rPh>
    <rPh sb="139" eb="141">
      <t>カンキョ</t>
    </rPh>
    <rPh sb="142" eb="145">
      <t>ゲスイドウ</t>
    </rPh>
    <rPh sb="145" eb="146">
      <t>カン</t>
    </rPh>
    <rPh sb="153" eb="155">
      <t>フセツ</t>
    </rPh>
    <rPh sb="158" eb="160">
      <t>ケイカ</t>
    </rPh>
    <rPh sb="160" eb="162">
      <t>ネンスウ</t>
    </rPh>
    <rPh sb="163" eb="166">
      <t>ヒカクテキ</t>
    </rPh>
    <rPh sb="166" eb="167">
      <t>アサ</t>
    </rPh>
    <rPh sb="174" eb="176">
      <t>テンケン</t>
    </rPh>
    <rPh sb="176" eb="177">
      <t>トウ</t>
    </rPh>
    <rPh sb="180" eb="182">
      <t>コウシン</t>
    </rPh>
    <rPh sb="183" eb="185">
      <t>ジキ</t>
    </rPh>
    <rPh sb="186" eb="188">
      <t>ケントウ</t>
    </rPh>
    <rPh sb="190" eb="191">
      <t>ウエ</t>
    </rPh>
    <rPh sb="192" eb="194">
      <t>コウシン</t>
    </rPh>
    <rPh sb="194" eb="196">
      <t>ケイカク</t>
    </rPh>
    <rPh sb="197" eb="199">
      <t>サクテイ</t>
    </rPh>
    <rPh sb="200" eb="202">
      <t>ジッシ</t>
    </rPh>
    <rPh sb="213" eb="216">
      <t>ゲスイドウ</t>
    </rPh>
    <rPh sb="216" eb="218">
      <t>シセツ</t>
    </rPh>
    <rPh sb="219" eb="221">
      <t>ショリ</t>
    </rPh>
    <rPh sb="221" eb="223">
      <t>セツビ</t>
    </rPh>
    <rPh sb="231" eb="233">
      <t>タイヨウ</t>
    </rPh>
    <rPh sb="233" eb="235">
      <t>ネンスウ</t>
    </rPh>
    <rPh sb="236" eb="237">
      <t>コ</t>
    </rPh>
    <rPh sb="251" eb="253">
      <t>ケイカク</t>
    </rPh>
    <rPh sb="254" eb="255">
      <t>ソ</t>
    </rPh>
    <rPh sb="257" eb="259">
      <t>コウシン</t>
    </rPh>
    <rPh sb="260" eb="262">
      <t>ジッシ</t>
    </rPh>
    <rPh sb="273" eb="275">
      <t>ジョウキョウ</t>
    </rPh>
    <rPh sb="279" eb="281">
      <t>コウシン</t>
    </rPh>
    <rPh sb="282" eb="284">
      <t>ヒツヨウ</t>
    </rPh>
    <rPh sb="285" eb="287">
      <t>ザイゲン</t>
    </rPh>
    <rPh sb="288" eb="290">
      <t>カクホ</t>
    </rPh>
    <rPh sb="291" eb="293">
      <t>ヒツヨウ</t>
    </rPh>
    <rPh sb="297" eb="299">
      <t>ゲンジョウ</t>
    </rPh>
    <rPh sb="300" eb="302">
      <t>イッパン</t>
    </rPh>
    <rPh sb="302" eb="304">
      <t>カイケイ</t>
    </rPh>
    <rPh sb="307" eb="309">
      <t>クリイレ</t>
    </rPh>
    <rPh sb="309" eb="310">
      <t>キン</t>
    </rPh>
    <rPh sb="311" eb="313">
      <t>イゾン</t>
    </rPh>
    <rPh sb="322" eb="324">
      <t>ケイエイ</t>
    </rPh>
    <rPh sb="324" eb="326">
      <t>ケイカク</t>
    </rPh>
    <rPh sb="326" eb="328">
      <t>サクテイ</t>
    </rPh>
    <rPh sb="331" eb="333">
      <t>コンゴ</t>
    </rPh>
    <rPh sb="334" eb="336">
      <t>ザイセイ</t>
    </rPh>
    <rPh sb="336" eb="338">
      <t>ジョウキョウ</t>
    </rPh>
    <rPh sb="339" eb="341">
      <t>ミナオ</t>
    </rPh>
    <rPh sb="343" eb="345">
      <t>ハアク</t>
    </rPh>
    <rPh sb="347" eb="348">
      <t>ウエ</t>
    </rPh>
    <rPh sb="350" eb="353">
      <t>ゲスイドウ</t>
    </rPh>
    <rPh sb="353" eb="356">
      <t>シヨウリョウ</t>
    </rPh>
    <rPh sb="361" eb="363">
      <t>テキセイ</t>
    </rPh>
    <rPh sb="367" eb="368">
      <t>フク</t>
    </rPh>
    <rPh sb="369" eb="371">
      <t>ケントウ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</si>
</sst>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9.e-002</c:v>
                </c:pt>
                <c:pt idx="1">
                  <c:v>0.13</c:v>
                </c:pt>
                <c:pt idx="2">
                  <c:v>0.36</c:v>
                </c:pt>
                <c:pt idx="3">
                  <c:v>0.39</c:v>
                </c:pt>
                <c:pt idx="4">
                  <c:v>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61.86</c:v>
                </c:pt>
                <c:pt idx="1">
                  <c:v>61.86</c:v>
                </c:pt>
                <c:pt idx="2">
                  <c:v>63.46</c:v>
                </c:pt>
                <c:pt idx="3">
                  <c:v>62.02</c:v>
                </c:pt>
                <c:pt idx="4">
                  <c:v>60.26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43.36</c:v>
                </c:pt>
                <c:pt idx="1">
                  <c:v>42.56</c:v>
                </c:pt>
                <c:pt idx="2">
                  <c:v>42.47</c:v>
                </c:pt>
                <c:pt idx="3">
                  <c:v>42.4</c:v>
                </c:pt>
                <c:pt idx="4">
                  <c:v>42.28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91.43</c:v>
                </c:pt>
                <c:pt idx="1">
                  <c:v>91.3</c:v>
                </c:pt>
                <c:pt idx="2">
                  <c:v>90.84</c:v>
                </c:pt>
                <c:pt idx="3">
                  <c:v>90.97</c:v>
                </c:pt>
                <c:pt idx="4">
                  <c:v>91.99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83.06</c:v>
                </c:pt>
                <c:pt idx="1">
                  <c:v>83.32</c:v>
                </c:pt>
                <c:pt idx="2">
                  <c:v>83.75</c:v>
                </c:pt>
                <c:pt idx="3">
                  <c:v>84.19</c:v>
                </c:pt>
                <c:pt idx="4">
                  <c:v>84.34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92.88</c:v>
                </c:pt>
                <c:pt idx="1">
                  <c:v>90.31</c:v>
                </c:pt>
                <c:pt idx="2">
                  <c:v>94.52</c:v>
                </c:pt>
                <c:pt idx="3">
                  <c:v>91</c:v>
                </c:pt>
                <c:pt idx="4">
                  <c:v>85.43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936.3</c:v>
                </c:pt>
                <c:pt idx="1">
                  <c:v>845.57</c:v>
                </c:pt>
                <c:pt idx="2">
                  <c:v>772.97</c:v>
                </c:pt>
                <c:pt idx="3">
                  <c:v>862.98</c:v>
                </c:pt>
                <c:pt idx="4">
                  <c:v>788.42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1243.71</c:v>
                </c:pt>
                <c:pt idx="1">
                  <c:v>1194.1500000000001</c:v>
                </c:pt>
                <c:pt idx="2">
                  <c:v>1206.79</c:v>
                </c:pt>
                <c:pt idx="3">
                  <c:v>1258.43</c:v>
                </c:pt>
                <c:pt idx="4">
                  <c:v>1163.75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70.37</c:v>
                </c:pt>
                <c:pt idx="1">
                  <c:v>64.52</c:v>
                </c:pt>
                <c:pt idx="2">
                  <c:v>85.85</c:v>
                </c:pt>
                <c:pt idx="3">
                  <c:v>78.8</c:v>
                </c:pt>
                <c:pt idx="4">
                  <c:v>68.27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74.3</c:v>
                </c:pt>
                <c:pt idx="1">
                  <c:v>72.260000000000005</c:v>
                </c:pt>
                <c:pt idx="2">
                  <c:v>71.84</c:v>
                </c:pt>
                <c:pt idx="3">
                  <c:v>73.36</c:v>
                </c:pt>
                <c:pt idx="4">
                  <c:v>72.599999999999994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292.63</c:v>
                </c:pt>
                <c:pt idx="1">
                  <c:v>319.52999999999997</c:v>
                </c:pt>
                <c:pt idx="2">
                  <c:v>240.16</c:v>
                </c:pt>
                <c:pt idx="3">
                  <c:v>261.63</c:v>
                </c:pt>
                <c:pt idx="4">
                  <c:v>301.76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221.81</c:v>
                </c:pt>
                <c:pt idx="1">
                  <c:v>230.02</c:v>
                </c:pt>
                <c:pt idx="2">
                  <c:v>228.47</c:v>
                </c:pt>
                <c:pt idx="3">
                  <c:v>224.88</c:v>
                </c:pt>
                <c:pt idx="4">
                  <c:v>228.64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【1,201.79】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【85.24】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【42.57】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【216.39】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【75.31】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zoomScale="80" zoomScaleNormal="80"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中頓別町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15</v>
      </c>
      <c r="J7" s="5"/>
      <c r="K7" s="5"/>
      <c r="L7" s="5"/>
      <c r="M7" s="5"/>
      <c r="N7" s="5"/>
      <c r="O7" s="5"/>
      <c r="P7" s="5" t="s">
        <v>7</v>
      </c>
      <c r="Q7" s="5"/>
      <c r="R7" s="5"/>
      <c r="S7" s="5"/>
      <c r="T7" s="5"/>
      <c r="U7" s="5"/>
      <c r="V7" s="5"/>
      <c r="W7" s="5" t="s">
        <v>17</v>
      </c>
      <c r="X7" s="5"/>
      <c r="Y7" s="5"/>
      <c r="Z7" s="5"/>
      <c r="AA7" s="5"/>
      <c r="AB7" s="5"/>
      <c r="AC7" s="5"/>
      <c r="AD7" s="5" t="s">
        <v>6</v>
      </c>
      <c r="AE7" s="5"/>
      <c r="AF7" s="5"/>
      <c r="AG7" s="5"/>
      <c r="AH7" s="5"/>
      <c r="AI7" s="5"/>
      <c r="AJ7" s="5"/>
      <c r="AK7" s="3"/>
      <c r="AL7" s="5" t="s">
        <v>18</v>
      </c>
      <c r="AM7" s="5"/>
      <c r="AN7" s="5"/>
      <c r="AO7" s="5"/>
      <c r="AP7" s="5"/>
      <c r="AQ7" s="5"/>
      <c r="AR7" s="5"/>
      <c r="AS7" s="5"/>
      <c r="AT7" s="5" t="s">
        <v>12</v>
      </c>
      <c r="AU7" s="5"/>
      <c r="AV7" s="5"/>
      <c r="AW7" s="5"/>
      <c r="AX7" s="5"/>
      <c r="AY7" s="5"/>
      <c r="AZ7" s="5"/>
      <c r="BA7" s="5"/>
      <c r="BB7" s="5" t="s">
        <v>19</v>
      </c>
      <c r="BC7" s="5"/>
      <c r="BD7" s="5"/>
      <c r="BE7" s="5"/>
      <c r="BF7" s="5"/>
      <c r="BG7" s="5"/>
      <c r="BH7" s="5"/>
      <c r="BI7" s="5"/>
      <c r="BJ7" s="3"/>
      <c r="BK7" s="3"/>
      <c r="BL7" s="26" t="s">
        <v>20</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1637</v>
      </c>
      <c r="AM8" s="21"/>
      <c r="AN8" s="21"/>
      <c r="AO8" s="21"/>
      <c r="AP8" s="21"/>
      <c r="AQ8" s="21"/>
      <c r="AR8" s="21"/>
      <c r="AS8" s="21"/>
      <c r="AT8" s="7">
        <f>データ!T6</f>
        <v>398.51</v>
      </c>
      <c r="AU8" s="7"/>
      <c r="AV8" s="7"/>
      <c r="AW8" s="7"/>
      <c r="AX8" s="7"/>
      <c r="AY8" s="7"/>
      <c r="AZ8" s="7"/>
      <c r="BA8" s="7"/>
      <c r="BB8" s="7">
        <f>データ!U6</f>
        <v>4.1100000000000003</v>
      </c>
      <c r="BC8" s="7"/>
      <c r="BD8" s="7"/>
      <c r="BE8" s="7"/>
      <c r="BF8" s="7"/>
      <c r="BG8" s="7"/>
      <c r="BH8" s="7"/>
      <c r="BI8" s="7"/>
      <c r="BJ8" s="3"/>
      <c r="BK8" s="3"/>
      <c r="BL8" s="27" t="s">
        <v>14</v>
      </c>
      <c r="BM8" s="37"/>
      <c r="BN8" s="44" t="s">
        <v>22</v>
      </c>
      <c r="BO8" s="44"/>
      <c r="BP8" s="44"/>
      <c r="BQ8" s="44"/>
      <c r="BR8" s="44"/>
      <c r="BS8" s="44"/>
      <c r="BT8" s="44"/>
      <c r="BU8" s="44"/>
      <c r="BV8" s="44"/>
      <c r="BW8" s="44"/>
      <c r="BX8" s="44"/>
      <c r="BY8" s="48"/>
    </row>
    <row r="9" spans="1:78" ht="18.75" customHeight="1">
      <c r="A9" s="2"/>
      <c r="B9" s="5" t="s">
        <v>24</v>
      </c>
      <c r="C9" s="5"/>
      <c r="D9" s="5"/>
      <c r="E9" s="5"/>
      <c r="F9" s="5"/>
      <c r="G9" s="5"/>
      <c r="H9" s="5"/>
      <c r="I9" s="5" t="s">
        <v>25</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32</v>
      </c>
      <c r="AM9" s="5"/>
      <c r="AN9" s="5"/>
      <c r="AO9" s="5"/>
      <c r="AP9" s="5"/>
      <c r="AQ9" s="5"/>
      <c r="AR9" s="5"/>
      <c r="AS9" s="5"/>
      <c r="AT9" s="5" t="s">
        <v>33</v>
      </c>
      <c r="AU9" s="5"/>
      <c r="AV9" s="5"/>
      <c r="AW9" s="5"/>
      <c r="AX9" s="5"/>
      <c r="AY9" s="5"/>
      <c r="AZ9" s="5"/>
      <c r="BA9" s="5"/>
      <c r="BB9" s="5" t="s">
        <v>36</v>
      </c>
      <c r="BC9" s="5"/>
      <c r="BD9" s="5"/>
      <c r="BE9" s="5"/>
      <c r="BF9" s="5"/>
      <c r="BG9" s="5"/>
      <c r="BH9" s="5"/>
      <c r="BI9" s="5"/>
      <c r="BJ9" s="3"/>
      <c r="BK9" s="3"/>
      <c r="BL9" s="28" t="s">
        <v>37</v>
      </c>
      <c r="BM9" s="38"/>
      <c r="BN9" s="45" t="s">
        <v>39</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84.37</v>
      </c>
      <c r="Q10" s="7"/>
      <c r="R10" s="7"/>
      <c r="S10" s="7"/>
      <c r="T10" s="7"/>
      <c r="U10" s="7"/>
      <c r="V10" s="7"/>
      <c r="W10" s="7">
        <f>データ!Q6</f>
        <v>91.17</v>
      </c>
      <c r="X10" s="7"/>
      <c r="Y10" s="7"/>
      <c r="Z10" s="7"/>
      <c r="AA10" s="7"/>
      <c r="AB10" s="7"/>
      <c r="AC10" s="7"/>
      <c r="AD10" s="21">
        <f>データ!R6</f>
        <v>4700</v>
      </c>
      <c r="AE10" s="21"/>
      <c r="AF10" s="21"/>
      <c r="AG10" s="21"/>
      <c r="AH10" s="21"/>
      <c r="AI10" s="21"/>
      <c r="AJ10" s="21"/>
      <c r="AK10" s="2"/>
      <c r="AL10" s="21">
        <f>データ!V6</f>
        <v>1349</v>
      </c>
      <c r="AM10" s="21"/>
      <c r="AN10" s="21"/>
      <c r="AO10" s="21"/>
      <c r="AP10" s="21"/>
      <c r="AQ10" s="21"/>
      <c r="AR10" s="21"/>
      <c r="AS10" s="21"/>
      <c r="AT10" s="7">
        <f>データ!W6</f>
        <v>0.9</v>
      </c>
      <c r="AU10" s="7"/>
      <c r="AV10" s="7"/>
      <c r="AW10" s="7"/>
      <c r="AX10" s="7"/>
      <c r="AY10" s="7"/>
      <c r="AZ10" s="7"/>
      <c r="BA10" s="7"/>
      <c r="BB10" s="7">
        <f>データ!X6</f>
        <v>1498.89</v>
      </c>
      <c r="BC10" s="7"/>
      <c r="BD10" s="7"/>
      <c r="BE10" s="7"/>
      <c r="BF10" s="7"/>
      <c r="BG10" s="7"/>
      <c r="BH10" s="7"/>
      <c r="BI10" s="7"/>
      <c r="BJ10" s="2"/>
      <c r="BK10" s="2"/>
      <c r="BL10" s="29" t="s">
        <v>40</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42</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43</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45</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115</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46</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47</v>
      </c>
      <c r="C85" s="12"/>
      <c r="D85" s="12"/>
      <c r="E85" s="12" t="s">
        <v>49</v>
      </c>
      <c r="F85" s="12" t="s">
        <v>50</v>
      </c>
      <c r="G85" s="12" t="s">
        <v>51</v>
      </c>
      <c r="H85" s="12" t="s">
        <v>44</v>
      </c>
      <c r="I85" s="12" t="s">
        <v>9</v>
      </c>
      <c r="J85" s="12" t="s">
        <v>52</v>
      </c>
      <c r="K85" s="12" t="s">
        <v>53</v>
      </c>
      <c r="L85" s="12" t="s">
        <v>35</v>
      </c>
      <c r="M85" s="12" t="s">
        <v>38</v>
      </c>
      <c r="N85" s="12" t="s">
        <v>54</v>
      </c>
      <c r="O85" s="12" t="s">
        <v>56</v>
      </c>
    </row>
    <row r="86" spans="1:78" hidden="1">
      <c r="B86" s="12"/>
      <c r="C86" s="12"/>
      <c r="D86" s="12"/>
      <c r="E86" s="12" t="str">
        <f>データ!AI6</f>
        <v/>
      </c>
      <c r="F86" s="12" t="s">
        <v>41</v>
      </c>
      <c r="G86" s="12" t="s">
        <v>41</v>
      </c>
      <c r="H86" s="12" t="str">
        <f>データ!BP6</f>
        <v>【1,201.79】</v>
      </c>
      <c r="I86" s="12" t="str">
        <f>データ!CA6</f>
        <v>【75.31】</v>
      </c>
      <c r="J86" s="12" t="str">
        <f>データ!CL6</f>
        <v>【216.39】</v>
      </c>
      <c r="K86" s="12" t="str">
        <f>データ!CW6</f>
        <v>【42.57】</v>
      </c>
      <c r="L86" s="12" t="str">
        <f>データ!DH6</f>
        <v>【85.24】</v>
      </c>
      <c r="M86" s="12" t="s">
        <v>41</v>
      </c>
      <c r="N86" s="12" t="s">
        <v>41</v>
      </c>
      <c r="O86" s="12" t="str">
        <f>データ!EO6</f>
        <v>【0.15】</v>
      </c>
    </row>
  </sheetData>
  <sheetProtection algorithmName="SHA-512" hashValue="Ueb5k7l7+XiazxuLrAhjys6+foccQpJ6NZHwoo995mmqY+OkDfQUITZjr0HDBfsxA3x9IjpnlwW9cKSKB6cSNA==" saltValue="682Gr0NuNA4saudqGbdDq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57</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59</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21</v>
      </c>
      <c r="B3" s="58" t="s">
        <v>34</v>
      </c>
      <c r="C3" s="58" t="s">
        <v>61</v>
      </c>
      <c r="D3" s="58" t="s">
        <v>62</v>
      </c>
      <c r="E3" s="58" t="s">
        <v>4</v>
      </c>
      <c r="F3" s="58" t="s">
        <v>3</v>
      </c>
      <c r="G3" s="58" t="s">
        <v>28</v>
      </c>
      <c r="H3" s="65" t="s">
        <v>58</v>
      </c>
      <c r="I3" s="68"/>
      <c r="J3" s="68"/>
      <c r="K3" s="68"/>
      <c r="L3" s="68"/>
      <c r="M3" s="68"/>
      <c r="N3" s="68"/>
      <c r="O3" s="68"/>
      <c r="P3" s="68"/>
      <c r="Q3" s="68"/>
      <c r="R3" s="68"/>
      <c r="S3" s="68"/>
      <c r="T3" s="68"/>
      <c r="U3" s="68"/>
      <c r="V3" s="68"/>
      <c r="W3" s="68"/>
      <c r="X3" s="73"/>
      <c r="Y3" s="76"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63</v>
      </c>
      <c r="B4" s="59"/>
      <c r="C4" s="59"/>
      <c r="D4" s="59"/>
      <c r="E4" s="59"/>
      <c r="F4" s="59"/>
      <c r="G4" s="59"/>
      <c r="H4" s="66"/>
      <c r="I4" s="69"/>
      <c r="J4" s="69"/>
      <c r="K4" s="69"/>
      <c r="L4" s="69"/>
      <c r="M4" s="69"/>
      <c r="N4" s="69"/>
      <c r="O4" s="69"/>
      <c r="P4" s="69"/>
      <c r="Q4" s="69"/>
      <c r="R4" s="69"/>
      <c r="S4" s="69"/>
      <c r="T4" s="69"/>
      <c r="U4" s="69"/>
      <c r="V4" s="69"/>
      <c r="W4" s="69"/>
      <c r="X4" s="74"/>
      <c r="Y4" s="77" t="s">
        <v>27</v>
      </c>
      <c r="Z4" s="77"/>
      <c r="AA4" s="77"/>
      <c r="AB4" s="77"/>
      <c r="AC4" s="77"/>
      <c r="AD4" s="77"/>
      <c r="AE4" s="77"/>
      <c r="AF4" s="77"/>
      <c r="AG4" s="77"/>
      <c r="AH4" s="77"/>
      <c r="AI4" s="77"/>
      <c r="AJ4" s="77" t="s">
        <v>48</v>
      </c>
      <c r="AK4" s="77"/>
      <c r="AL4" s="77"/>
      <c r="AM4" s="77"/>
      <c r="AN4" s="77"/>
      <c r="AO4" s="77"/>
      <c r="AP4" s="77"/>
      <c r="AQ4" s="77"/>
      <c r="AR4" s="77"/>
      <c r="AS4" s="77"/>
      <c r="AT4" s="77"/>
      <c r="AU4" s="77" t="s">
        <v>30</v>
      </c>
      <c r="AV4" s="77"/>
      <c r="AW4" s="77"/>
      <c r="AX4" s="77"/>
      <c r="AY4" s="77"/>
      <c r="AZ4" s="77"/>
      <c r="BA4" s="77"/>
      <c r="BB4" s="77"/>
      <c r="BC4" s="77"/>
      <c r="BD4" s="77"/>
      <c r="BE4" s="77"/>
      <c r="BF4" s="77" t="s">
        <v>65</v>
      </c>
      <c r="BG4" s="77"/>
      <c r="BH4" s="77"/>
      <c r="BI4" s="77"/>
      <c r="BJ4" s="77"/>
      <c r="BK4" s="77"/>
      <c r="BL4" s="77"/>
      <c r="BM4" s="77"/>
      <c r="BN4" s="77"/>
      <c r="BO4" s="77"/>
      <c r="BP4" s="77"/>
      <c r="BQ4" s="77" t="s">
        <v>16</v>
      </c>
      <c r="BR4" s="77"/>
      <c r="BS4" s="77"/>
      <c r="BT4" s="77"/>
      <c r="BU4" s="77"/>
      <c r="BV4" s="77"/>
      <c r="BW4" s="77"/>
      <c r="BX4" s="77"/>
      <c r="BY4" s="77"/>
      <c r="BZ4" s="77"/>
      <c r="CA4" s="77"/>
      <c r="CB4" s="77" t="s">
        <v>64</v>
      </c>
      <c r="CC4" s="77"/>
      <c r="CD4" s="77"/>
      <c r="CE4" s="77"/>
      <c r="CF4" s="77"/>
      <c r="CG4" s="77"/>
      <c r="CH4" s="77"/>
      <c r="CI4" s="77"/>
      <c r="CJ4" s="77"/>
      <c r="CK4" s="77"/>
      <c r="CL4" s="77"/>
      <c r="CM4" s="77" t="s">
        <v>1</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5">
      <c r="A5" s="56" t="s">
        <v>70</v>
      </c>
      <c r="B5" s="60"/>
      <c r="C5" s="60"/>
      <c r="D5" s="60"/>
      <c r="E5" s="60"/>
      <c r="F5" s="60"/>
      <c r="G5" s="60"/>
      <c r="H5" s="67" t="s">
        <v>60</v>
      </c>
      <c r="I5" s="67" t="s">
        <v>71</v>
      </c>
      <c r="J5" s="67" t="s">
        <v>72</v>
      </c>
      <c r="K5" s="67" t="s">
        <v>73</v>
      </c>
      <c r="L5" s="67" t="s">
        <v>74</v>
      </c>
      <c r="M5" s="67" t="s">
        <v>6</v>
      </c>
      <c r="N5" s="67" t="s">
        <v>75</v>
      </c>
      <c r="O5" s="67" t="s">
        <v>76</v>
      </c>
      <c r="P5" s="67" t="s">
        <v>77</v>
      </c>
      <c r="Q5" s="67" t="s">
        <v>78</v>
      </c>
      <c r="R5" s="67" t="s">
        <v>79</v>
      </c>
      <c r="S5" s="67" t="s">
        <v>80</v>
      </c>
      <c r="T5" s="67" t="s">
        <v>81</v>
      </c>
      <c r="U5" s="67" t="s">
        <v>0</v>
      </c>
      <c r="V5" s="67" t="s">
        <v>82</v>
      </c>
      <c r="W5" s="67" t="s">
        <v>83</v>
      </c>
      <c r="X5" s="67" t="s">
        <v>84</v>
      </c>
      <c r="Y5" s="67" t="s">
        <v>85</v>
      </c>
      <c r="Z5" s="67" t="s">
        <v>86</v>
      </c>
      <c r="AA5" s="67" t="s">
        <v>87</v>
      </c>
      <c r="AB5" s="67" t="s">
        <v>88</v>
      </c>
      <c r="AC5" s="67" t="s">
        <v>89</v>
      </c>
      <c r="AD5" s="67" t="s">
        <v>91</v>
      </c>
      <c r="AE5" s="67" t="s">
        <v>92</v>
      </c>
      <c r="AF5" s="67" t="s">
        <v>93</v>
      </c>
      <c r="AG5" s="67" t="s">
        <v>94</v>
      </c>
      <c r="AH5" s="67" t="s">
        <v>95</v>
      </c>
      <c r="AI5" s="67" t="s">
        <v>47</v>
      </c>
      <c r="AJ5" s="67" t="s">
        <v>85</v>
      </c>
      <c r="AK5" s="67" t="s">
        <v>86</v>
      </c>
      <c r="AL5" s="67" t="s">
        <v>87</v>
      </c>
      <c r="AM5" s="67" t="s">
        <v>88</v>
      </c>
      <c r="AN5" s="67" t="s">
        <v>89</v>
      </c>
      <c r="AO5" s="67" t="s">
        <v>91</v>
      </c>
      <c r="AP5" s="67" t="s">
        <v>92</v>
      </c>
      <c r="AQ5" s="67" t="s">
        <v>93</v>
      </c>
      <c r="AR5" s="67" t="s">
        <v>94</v>
      </c>
      <c r="AS5" s="67" t="s">
        <v>95</v>
      </c>
      <c r="AT5" s="67" t="s">
        <v>90</v>
      </c>
      <c r="AU5" s="67" t="s">
        <v>85</v>
      </c>
      <c r="AV5" s="67" t="s">
        <v>86</v>
      </c>
      <c r="AW5" s="67" t="s">
        <v>87</v>
      </c>
      <c r="AX5" s="67" t="s">
        <v>88</v>
      </c>
      <c r="AY5" s="67" t="s">
        <v>89</v>
      </c>
      <c r="AZ5" s="67" t="s">
        <v>91</v>
      </c>
      <c r="BA5" s="67" t="s">
        <v>92</v>
      </c>
      <c r="BB5" s="67" t="s">
        <v>93</v>
      </c>
      <c r="BC5" s="67" t="s">
        <v>94</v>
      </c>
      <c r="BD5" s="67" t="s">
        <v>95</v>
      </c>
      <c r="BE5" s="67" t="s">
        <v>90</v>
      </c>
      <c r="BF5" s="67" t="s">
        <v>85</v>
      </c>
      <c r="BG5" s="67" t="s">
        <v>86</v>
      </c>
      <c r="BH5" s="67" t="s">
        <v>87</v>
      </c>
      <c r="BI5" s="67" t="s">
        <v>88</v>
      </c>
      <c r="BJ5" s="67" t="s">
        <v>89</v>
      </c>
      <c r="BK5" s="67" t="s">
        <v>91</v>
      </c>
      <c r="BL5" s="67" t="s">
        <v>92</v>
      </c>
      <c r="BM5" s="67" t="s">
        <v>93</v>
      </c>
      <c r="BN5" s="67" t="s">
        <v>94</v>
      </c>
      <c r="BO5" s="67" t="s">
        <v>95</v>
      </c>
      <c r="BP5" s="67" t="s">
        <v>90</v>
      </c>
      <c r="BQ5" s="67" t="s">
        <v>85</v>
      </c>
      <c r="BR5" s="67" t="s">
        <v>86</v>
      </c>
      <c r="BS5" s="67" t="s">
        <v>87</v>
      </c>
      <c r="BT5" s="67" t="s">
        <v>88</v>
      </c>
      <c r="BU5" s="67" t="s">
        <v>89</v>
      </c>
      <c r="BV5" s="67" t="s">
        <v>91</v>
      </c>
      <c r="BW5" s="67" t="s">
        <v>92</v>
      </c>
      <c r="BX5" s="67" t="s">
        <v>93</v>
      </c>
      <c r="BY5" s="67" t="s">
        <v>94</v>
      </c>
      <c r="BZ5" s="67" t="s">
        <v>95</v>
      </c>
      <c r="CA5" s="67" t="s">
        <v>90</v>
      </c>
      <c r="CB5" s="67" t="s">
        <v>85</v>
      </c>
      <c r="CC5" s="67" t="s">
        <v>86</v>
      </c>
      <c r="CD5" s="67" t="s">
        <v>87</v>
      </c>
      <c r="CE5" s="67" t="s">
        <v>88</v>
      </c>
      <c r="CF5" s="67" t="s">
        <v>89</v>
      </c>
      <c r="CG5" s="67" t="s">
        <v>91</v>
      </c>
      <c r="CH5" s="67" t="s">
        <v>92</v>
      </c>
      <c r="CI5" s="67" t="s">
        <v>93</v>
      </c>
      <c r="CJ5" s="67" t="s">
        <v>94</v>
      </c>
      <c r="CK5" s="67" t="s">
        <v>95</v>
      </c>
      <c r="CL5" s="67" t="s">
        <v>90</v>
      </c>
      <c r="CM5" s="67" t="s">
        <v>85</v>
      </c>
      <c r="CN5" s="67" t="s">
        <v>86</v>
      </c>
      <c r="CO5" s="67" t="s">
        <v>87</v>
      </c>
      <c r="CP5" s="67" t="s">
        <v>88</v>
      </c>
      <c r="CQ5" s="67" t="s">
        <v>89</v>
      </c>
      <c r="CR5" s="67" t="s">
        <v>91</v>
      </c>
      <c r="CS5" s="67" t="s">
        <v>92</v>
      </c>
      <c r="CT5" s="67" t="s">
        <v>93</v>
      </c>
      <c r="CU5" s="67" t="s">
        <v>94</v>
      </c>
      <c r="CV5" s="67" t="s">
        <v>95</v>
      </c>
      <c r="CW5" s="67" t="s">
        <v>90</v>
      </c>
      <c r="CX5" s="67" t="s">
        <v>85</v>
      </c>
      <c r="CY5" s="67" t="s">
        <v>86</v>
      </c>
      <c r="CZ5" s="67" t="s">
        <v>87</v>
      </c>
      <c r="DA5" s="67" t="s">
        <v>88</v>
      </c>
      <c r="DB5" s="67" t="s">
        <v>89</v>
      </c>
      <c r="DC5" s="67" t="s">
        <v>91</v>
      </c>
      <c r="DD5" s="67" t="s">
        <v>92</v>
      </c>
      <c r="DE5" s="67" t="s">
        <v>93</v>
      </c>
      <c r="DF5" s="67" t="s">
        <v>94</v>
      </c>
      <c r="DG5" s="67" t="s">
        <v>95</v>
      </c>
      <c r="DH5" s="67" t="s">
        <v>90</v>
      </c>
      <c r="DI5" s="67" t="s">
        <v>85</v>
      </c>
      <c r="DJ5" s="67" t="s">
        <v>86</v>
      </c>
      <c r="DK5" s="67" t="s">
        <v>87</v>
      </c>
      <c r="DL5" s="67" t="s">
        <v>88</v>
      </c>
      <c r="DM5" s="67" t="s">
        <v>89</v>
      </c>
      <c r="DN5" s="67" t="s">
        <v>91</v>
      </c>
      <c r="DO5" s="67" t="s">
        <v>92</v>
      </c>
      <c r="DP5" s="67" t="s">
        <v>93</v>
      </c>
      <c r="DQ5" s="67" t="s">
        <v>94</v>
      </c>
      <c r="DR5" s="67" t="s">
        <v>95</v>
      </c>
      <c r="DS5" s="67" t="s">
        <v>90</v>
      </c>
      <c r="DT5" s="67" t="s">
        <v>85</v>
      </c>
      <c r="DU5" s="67" t="s">
        <v>86</v>
      </c>
      <c r="DV5" s="67" t="s">
        <v>87</v>
      </c>
      <c r="DW5" s="67" t="s">
        <v>88</v>
      </c>
      <c r="DX5" s="67" t="s">
        <v>89</v>
      </c>
      <c r="DY5" s="67" t="s">
        <v>91</v>
      </c>
      <c r="DZ5" s="67" t="s">
        <v>92</v>
      </c>
      <c r="EA5" s="67" t="s">
        <v>93</v>
      </c>
      <c r="EB5" s="67" t="s">
        <v>94</v>
      </c>
      <c r="EC5" s="67" t="s">
        <v>95</v>
      </c>
      <c r="ED5" s="67" t="s">
        <v>90</v>
      </c>
      <c r="EE5" s="67" t="s">
        <v>85</v>
      </c>
      <c r="EF5" s="67" t="s">
        <v>86</v>
      </c>
      <c r="EG5" s="67" t="s">
        <v>87</v>
      </c>
      <c r="EH5" s="67" t="s">
        <v>88</v>
      </c>
      <c r="EI5" s="67" t="s">
        <v>89</v>
      </c>
      <c r="EJ5" s="67" t="s">
        <v>91</v>
      </c>
      <c r="EK5" s="67" t="s">
        <v>92</v>
      </c>
      <c r="EL5" s="67" t="s">
        <v>93</v>
      </c>
      <c r="EM5" s="67" t="s">
        <v>94</v>
      </c>
      <c r="EN5" s="67" t="s">
        <v>95</v>
      </c>
      <c r="EO5" s="67" t="s">
        <v>90</v>
      </c>
    </row>
    <row r="6" spans="1:145" s="55" customFormat="1">
      <c r="A6" s="56" t="s">
        <v>96</v>
      </c>
      <c r="B6" s="61">
        <f t="shared" ref="B6:X6" si="1">B7</f>
        <v>2021</v>
      </c>
      <c r="C6" s="61">
        <f t="shared" si="1"/>
        <v>15130</v>
      </c>
      <c r="D6" s="61">
        <f t="shared" si="1"/>
        <v>47</v>
      </c>
      <c r="E6" s="61">
        <f t="shared" si="1"/>
        <v>17</v>
      </c>
      <c r="F6" s="61">
        <f t="shared" si="1"/>
        <v>4</v>
      </c>
      <c r="G6" s="61">
        <f t="shared" si="1"/>
        <v>0</v>
      </c>
      <c r="H6" s="61" t="str">
        <f t="shared" si="1"/>
        <v>北海道　中頓別町</v>
      </c>
      <c r="I6" s="61" t="str">
        <f t="shared" si="1"/>
        <v>法非適用</v>
      </c>
      <c r="J6" s="61" t="str">
        <f t="shared" si="1"/>
        <v>下水道事業</v>
      </c>
      <c r="K6" s="61" t="str">
        <f t="shared" si="1"/>
        <v>特定環境保全公共下水道</v>
      </c>
      <c r="L6" s="61" t="str">
        <f t="shared" si="1"/>
        <v>D2</v>
      </c>
      <c r="M6" s="61" t="str">
        <f t="shared" si="1"/>
        <v>非設置</v>
      </c>
      <c r="N6" s="70" t="str">
        <f t="shared" si="1"/>
        <v>-</v>
      </c>
      <c r="O6" s="70" t="str">
        <f t="shared" si="1"/>
        <v>該当数値なし</v>
      </c>
      <c r="P6" s="70">
        <f t="shared" si="1"/>
        <v>84.37</v>
      </c>
      <c r="Q6" s="70">
        <f t="shared" si="1"/>
        <v>91.17</v>
      </c>
      <c r="R6" s="70">
        <f t="shared" si="1"/>
        <v>4700</v>
      </c>
      <c r="S6" s="70">
        <f t="shared" si="1"/>
        <v>1637</v>
      </c>
      <c r="T6" s="70">
        <f t="shared" si="1"/>
        <v>398.51</v>
      </c>
      <c r="U6" s="70">
        <f t="shared" si="1"/>
        <v>4.1100000000000003</v>
      </c>
      <c r="V6" s="70">
        <f t="shared" si="1"/>
        <v>1349</v>
      </c>
      <c r="W6" s="70">
        <f t="shared" si="1"/>
        <v>0.9</v>
      </c>
      <c r="X6" s="70">
        <f t="shared" si="1"/>
        <v>1498.89</v>
      </c>
      <c r="Y6" s="78">
        <f t="shared" ref="Y6:AH6" si="2">IF(Y7="",NA(),Y7)</f>
        <v>92.88</v>
      </c>
      <c r="Z6" s="78">
        <f t="shared" si="2"/>
        <v>90.31</v>
      </c>
      <c r="AA6" s="78">
        <f t="shared" si="2"/>
        <v>94.52</v>
      </c>
      <c r="AB6" s="78">
        <f t="shared" si="2"/>
        <v>91</v>
      </c>
      <c r="AC6" s="78">
        <f t="shared" si="2"/>
        <v>85.43</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8">
        <f t="shared" ref="BF6:BO6" si="5">IF(BF7="",NA(),BF7)</f>
        <v>936.3</v>
      </c>
      <c r="BG6" s="78">
        <f t="shared" si="5"/>
        <v>845.57</v>
      </c>
      <c r="BH6" s="78">
        <f t="shared" si="5"/>
        <v>772.97</v>
      </c>
      <c r="BI6" s="78">
        <f t="shared" si="5"/>
        <v>862.98</v>
      </c>
      <c r="BJ6" s="78">
        <f t="shared" si="5"/>
        <v>788.42</v>
      </c>
      <c r="BK6" s="78">
        <f t="shared" si="5"/>
        <v>1243.71</v>
      </c>
      <c r="BL6" s="78">
        <f t="shared" si="5"/>
        <v>1194.1500000000001</v>
      </c>
      <c r="BM6" s="78">
        <f t="shared" si="5"/>
        <v>1206.79</v>
      </c>
      <c r="BN6" s="78">
        <f t="shared" si="5"/>
        <v>1258.43</v>
      </c>
      <c r="BO6" s="78">
        <f t="shared" si="5"/>
        <v>1163.75</v>
      </c>
      <c r="BP6" s="70" t="str">
        <f>IF(BP7="","",IF(BP7="-","【-】","【"&amp;SUBSTITUTE(TEXT(BP7,"#,##0.00"),"-","△")&amp;"】"))</f>
        <v>【1,201.79】</v>
      </c>
      <c r="BQ6" s="78">
        <f t="shared" ref="BQ6:BZ6" si="6">IF(BQ7="",NA(),BQ7)</f>
        <v>70.37</v>
      </c>
      <c r="BR6" s="78">
        <f t="shared" si="6"/>
        <v>64.52</v>
      </c>
      <c r="BS6" s="78">
        <f t="shared" si="6"/>
        <v>85.85</v>
      </c>
      <c r="BT6" s="78">
        <f t="shared" si="6"/>
        <v>78.8</v>
      </c>
      <c r="BU6" s="78">
        <f t="shared" si="6"/>
        <v>68.27</v>
      </c>
      <c r="BV6" s="78">
        <f t="shared" si="6"/>
        <v>74.3</v>
      </c>
      <c r="BW6" s="78">
        <f t="shared" si="6"/>
        <v>72.260000000000005</v>
      </c>
      <c r="BX6" s="78">
        <f t="shared" si="6"/>
        <v>71.84</v>
      </c>
      <c r="BY6" s="78">
        <f t="shared" si="6"/>
        <v>73.36</v>
      </c>
      <c r="BZ6" s="78">
        <f t="shared" si="6"/>
        <v>72.599999999999994</v>
      </c>
      <c r="CA6" s="70" t="str">
        <f>IF(CA7="","",IF(CA7="-","【-】","【"&amp;SUBSTITUTE(TEXT(CA7,"#,##0.00"),"-","△")&amp;"】"))</f>
        <v>【75.31】</v>
      </c>
      <c r="CB6" s="78">
        <f t="shared" ref="CB6:CK6" si="7">IF(CB7="",NA(),CB7)</f>
        <v>292.63</v>
      </c>
      <c r="CC6" s="78">
        <f t="shared" si="7"/>
        <v>319.52999999999997</v>
      </c>
      <c r="CD6" s="78">
        <f t="shared" si="7"/>
        <v>240.16</v>
      </c>
      <c r="CE6" s="78">
        <f t="shared" si="7"/>
        <v>261.63</v>
      </c>
      <c r="CF6" s="78">
        <f t="shared" si="7"/>
        <v>301.76</v>
      </c>
      <c r="CG6" s="78">
        <f t="shared" si="7"/>
        <v>221.81</v>
      </c>
      <c r="CH6" s="78">
        <f t="shared" si="7"/>
        <v>230.02</v>
      </c>
      <c r="CI6" s="78">
        <f t="shared" si="7"/>
        <v>228.47</v>
      </c>
      <c r="CJ6" s="78">
        <f t="shared" si="7"/>
        <v>224.88</v>
      </c>
      <c r="CK6" s="78">
        <f t="shared" si="7"/>
        <v>228.64</v>
      </c>
      <c r="CL6" s="70" t="str">
        <f>IF(CL7="","",IF(CL7="-","【-】","【"&amp;SUBSTITUTE(TEXT(CL7,"#,##0.00"),"-","△")&amp;"】"))</f>
        <v>【216.39】</v>
      </c>
      <c r="CM6" s="78">
        <f t="shared" ref="CM6:CV6" si="8">IF(CM7="",NA(),CM7)</f>
        <v>61.86</v>
      </c>
      <c r="CN6" s="78">
        <f t="shared" si="8"/>
        <v>61.86</v>
      </c>
      <c r="CO6" s="78">
        <f t="shared" si="8"/>
        <v>63.46</v>
      </c>
      <c r="CP6" s="78">
        <f t="shared" si="8"/>
        <v>62.02</v>
      </c>
      <c r="CQ6" s="78">
        <f t="shared" si="8"/>
        <v>60.26</v>
      </c>
      <c r="CR6" s="78">
        <f t="shared" si="8"/>
        <v>43.36</v>
      </c>
      <c r="CS6" s="78">
        <f t="shared" si="8"/>
        <v>42.56</v>
      </c>
      <c r="CT6" s="78">
        <f t="shared" si="8"/>
        <v>42.47</v>
      </c>
      <c r="CU6" s="78">
        <f t="shared" si="8"/>
        <v>42.4</v>
      </c>
      <c r="CV6" s="78">
        <f t="shared" si="8"/>
        <v>42.28</v>
      </c>
      <c r="CW6" s="70" t="str">
        <f>IF(CW7="","",IF(CW7="-","【-】","【"&amp;SUBSTITUTE(TEXT(CW7,"#,##0.00"),"-","△")&amp;"】"))</f>
        <v>【42.57】</v>
      </c>
      <c r="CX6" s="78">
        <f t="shared" ref="CX6:DG6" si="9">IF(CX7="",NA(),CX7)</f>
        <v>91.43</v>
      </c>
      <c r="CY6" s="78">
        <f t="shared" si="9"/>
        <v>91.3</v>
      </c>
      <c r="CZ6" s="78">
        <f t="shared" si="9"/>
        <v>90.84</v>
      </c>
      <c r="DA6" s="78">
        <f t="shared" si="9"/>
        <v>90.97</v>
      </c>
      <c r="DB6" s="78">
        <f t="shared" si="9"/>
        <v>91.99</v>
      </c>
      <c r="DC6" s="78">
        <f t="shared" si="9"/>
        <v>83.06</v>
      </c>
      <c r="DD6" s="78">
        <f t="shared" si="9"/>
        <v>83.32</v>
      </c>
      <c r="DE6" s="78">
        <f t="shared" si="9"/>
        <v>83.75</v>
      </c>
      <c r="DF6" s="78">
        <f t="shared" si="9"/>
        <v>84.19</v>
      </c>
      <c r="DG6" s="78">
        <f t="shared" si="9"/>
        <v>84.34</v>
      </c>
      <c r="DH6" s="70" t="str">
        <f>IF(DH7="","",IF(DH7="-","【-】","【"&amp;SUBSTITUTE(TEXT(DH7,"#,##0.00"),"-","△")&amp;"】"))</f>
        <v>【85.24】</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8">
        <f t="shared" si="12"/>
        <v>9.e-002</v>
      </c>
      <c r="EK6" s="78">
        <f t="shared" si="12"/>
        <v>0.13</v>
      </c>
      <c r="EL6" s="78">
        <f t="shared" si="12"/>
        <v>0.36</v>
      </c>
      <c r="EM6" s="78">
        <f t="shared" si="12"/>
        <v>0.39</v>
      </c>
      <c r="EN6" s="78">
        <f t="shared" si="12"/>
        <v>0.1</v>
      </c>
      <c r="EO6" s="70" t="str">
        <f>IF(EO7="","",IF(EO7="-","【-】","【"&amp;SUBSTITUTE(TEXT(EO7,"#,##0.00"),"-","△")&amp;"】"))</f>
        <v>【0.15】</v>
      </c>
    </row>
    <row r="7" spans="1:145" s="55" customFormat="1">
      <c r="A7" s="56"/>
      <c r="B7" s="62">
        <v>2021</v>
      </c>
      <c r="C7" s="62">
        <v>15130</v>
      </c>
      <c r="D7" s="62">
        <v>47</v>
      </c>
      <c r="E7" s="62">
        <v>17</v>
      </c>
      <c r="F7" s="62">
        <v>4</v>
      </c>
      <c r="G7" s="62">
        <v>0</v>
      </c>
      <c r="H7" s="62" t="s">
        <v>97</v>
      </c>
      <c r="I7" s="62" t="s">
        <v>98</v>
      </c>
      <c r="J7" s="62" t="s">
        <v>99</v>
      </c>
      <c r="K7" s="62" t="s">
        <v>13</v>
      </c>
      <c r="L7" s="62" t="s">
        <v>100</v>
      </c>
      <c r="M7" s="62" t="s">
        <v>101</v>
      </c>
      <c r="N7" s="71" t="s">
        <v>41</v>
      </c>
      <c r="O7" s="71" t="s">
        <v>102</v>
      </c>
      <c r="P7" s="71">
        <v>84.37</v>
      </c>
      <c r="Q7" s="71">
        <v>91.17</v>
      </c>
      <c r="R7" s="71">
        <v>4700</v>
      </c>
      <c r="S7" s="71">
        <v>1637</v>
      </c>
      <c r="T7" s="71">
        <v>398.51</v>
      </c>
      <c r="U7" s="71">
        <v>4.1100000000000003</v>
      </c>
      <c r="V7" s="71">
        <v>1349</v>
      </c>
      <c r="W7" s="71">
        <v>0.9</v>
      </c>
      <c r="X7" s="71">
        <v>1498.89</v>
      </c>
      <c r="Y7" s="71">
        <v>92.88</v>
      </c>
      <c r="Z7" s="71">
        <v>90.31</v>
      </c>
      <c r="AA7" s="71">
        <v>94.52</v>
      </c>
      <c r="AB7" s="71">
        <v>91</v>
      </c>
      <c r="AC7" s="71">
        <v>85.43</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936.3</v>
      </c>
      <c r="BG7" s="71">
        <v>845.57</v>
      </c>
      <c r="BH7" s="71">
        <v>772.97</v>
      </c>
      <c r="BI7" s="71">
        <v>862.98</v>
      </c>
      <c r="BJ7" s="71">
        <v>788.42</v>
      </c>
      <c r="BK7" s="71">
        <v>1243.71</v>
      </c>
      <c r="BL7" s="71">
        <v>1194.1500000000001</v>
      </c>
      <c r="BM7" s="71">
        <v>1206.79</v>
      </c>
      <c r="BN7" s="71">
        <v>1258.43</v>
      </c>
      <c r="BO7" s="71">
        <v>1163.75</v>
      </c>
      <c r="BP7" s="71">
        <v>1201.79</v>
      </c>
      <c r="BQ7" s="71">
        <v>70.37</v>
      </c>
      <c r="BR7" s="71">
        <v>64.52</v>
      </c>
      <c r="BS7" s="71">
        <v>85.85</v>
      </c>
      <c r="BT7" s="71">
        <v>78.8</v>
      </c>
      <c r="BU7" s="71">
        <v>68.27</v>
      </c>
      <c r="BV7" s="71">
        <v>74.3</v>
      </c>
      <c r="BW7" s="71">
        <v>72.260000000000005</v>
      </c>
      <c r="BX7" s="71">
        <v>71.84</v>
      </c>
      <c r="BY7" s="71">
        <v>73.36</v>
      </c>
      <c r="BZ7" s="71">
        <v>72.599999999999994</v>
      </c>
      <c r="CA7" s="71">
        <v>75.31</v>
      </c>
      <c r="CB7" s="71">
        <v>292.63</v>
      </c>
      <c r="CC7" s="71">
        <v>319.52999999999997</v>
      </c>
      <c r="CD7" s="71">
        <v>240.16</v>
      </c>
      <c r="CE7" s="71">
        <v>261.63</v>
      </c>
      <c r="CF7" s="71">
        <v>301.76</v>
      </c>
      <c r="CG7" s="71">
        <v>221.81</v>
      </c>
      <c r="CH7" s="71">
        <v>230.02</v>
      </c>
      <c r="CI7" s="71">
        <v>228.47</v>
      </c>
      <c r="CJ7" s="71">
        <v>224.88</v>
      </c>
      <c r="CK7" s="71">
        <v>228.64</v>
      </c>
      <c r="CL7" s="71">
        <v>216.39</v>
      </c>
      <c r="CM7" s="71">
        <v>61.86</v>
      </c>
      <c r="CN7" s="71">
        <v>61.86</v>
      </c>
      <c r="CO7" s="71">
        <v>63.46</v>
      </c>
      <c r="CP7" s="71">
        <v>62.02</v>
      </c>
      <c r="CQ7" s="71">
        <v>60.26</v>
      </c>
      <c r="CR7" s="71">
        <v>43.36</v>
      </c>
      <c r="CS7" s="71">
        <v>42.56</v>
      </c>
      <c r="CT7" s="71">
        <v>42.47</v>
      </c>
      <c r="CU7" s="71">
        <v>42.4</v>
      </c>
      <c r="CV7" s="71">
        <v>42.28</v>
      </c>
      <c r="CW7" s="71">
        <v>42.57</v>
      </c>
      <c r="CX7" s="71">
        <v>91.43</v>
      </c>
      <c r="CY7" s="71">
        <v>91.3</v>
      </c>
      <c r="CZ7" s="71">
        <v>90.84</v>
      </c>
      <c r="DA7" s="71">
        <v>90.97</v>
      </c>
      <c r="DB7" s="71">
        <v>91.99</v>
      </c>
      <c r="DC7" s="71">
        <v>83.06</v>
      </c>
      <c r="DD7" s="71">
        <v>83.32</v>
      </c>
      <c r="DE7" s="71">
        <v>83.75</v>
      </c>
      <c r="DF7" s="71">
        <v>84.19</v>
      </c>
      <c r="DG7" s="71">
        <v>84.34</v>
      </c>
      <c r="DH7" s="71">
        <v>85.24</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9.e-002</v>
      </c>
      <c r="EK7" s="71">
        <v>0.13</v>
      </c>
      <c r="EL7" s="71">
        <v>0.36</v>
      </c>
      <c r="EM7" s="71">
        <v>0.39</v>
      </c>
      <c r="EN7" s="71">
        <v>0.1</v>
      </c>
      <c r="EO7" s="71">
        <v>0.15</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34</v>
      </c>
      <c r="B10" s="63">
        <f>DATEVALUE($B7+12-B11&amp;"/1/"&amp;B12)</f>
        <v>47119</v>
      </c>
      <c r="C10" s="63">
        <f>DATEVALUE($B7+12-C11&amp;"/1/"&amp;C12)</f>
        <v>47484</v>
      </c>
      <c r="D10" s="64">
        <f>DATEVALUE($B7+12-D11&amp;"/1/"&amp;D12)</f>
        <v>47849</v>
      </c>
      <c r="E10" s="64">
        <f>DATEVALUE($B7+12-E11&amp;"/1/"&amp;E12)</f>
        <v>48215</v>
      </c>
      <c r="F10" s="64">
        <f>DATEVALUE($B7+12-F11&amp;"/1/"&amp;F12)</f>
        <v>48582</v>
      </c>
    </row>
    <row r="11" spans="1:145">
      <c r="B11">
        <v>4</v>
      </c>
      <c r="C11">
        <v>3</v>
      </c>
      <c r="D11">
        <v>2</v>
      </c>
      <c r="E11">
        <v>1</v>
      </c>
      <c r="F11">
        <v>0</v>
      </c>
      <c r="G11" t="s">
        <v>108</v>
      </c>
    </row>
    <row r="12" spans="1:145">
      <c r="B12">
        <v>1</v>
      </c>
      <c r="C12">
        <v>1</v>
      </c>
      <c r="D12">
        <v>1</v>
      </c>
      <c r="E12">
        <v>2</v>
      </c>
      <c r="F12">
        <v>3</v>
      </c>
      <c r="G12" t="s">
        <v>109</v>
      </c>
    </row>
    <row r="13" spans="1:145">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2023-01-12T23:55:20Z</dcterms:created>
  <dcterms:modified xsi:type="dcterms:W3CDTF">2023-02-28T01:38:45Z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2023-02-28T01:38:45Z</vt:filetime>
  </property>
</Properties>
</file>