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zK8nEtFAGcPiMHzJgX9d44YUt4S+ieLucmWDK3eCh7F/o5Jgjou/ot3lHqSxbF+oOiYDErU0yiBHGYiIGAhxg==" workbookSaltValue="5WzhOi1EJ3azAAEkWSJacg=="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<sst xmlns="http://schemas.openxmlformats.org/spreadsheetml/2006/main" xmlns:r="http://schemas.openxmlformats.org/officeDocument/2006/relationships" count="114" uniqueCount="114">
  <si>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</si>
  <si>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</si>
  <si>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</si>
  <si>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</si>
  <si>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</si>
  <si>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</si>
  <si>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</si>
  <si>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</si>
  <si>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</si>
  <si>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</si>
  <si>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</si>
  <si>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</si>
  <si>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</si>
  <si>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</si>
  <si>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</si>
  <si>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</si>
  <si>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</si>
  <si>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</si>
  <si>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</si>
  <si>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</si>
  <si>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</si>
  <si>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</si>
  <si>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</si>
  <si>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</si>
  <si>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</si>
  <si>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</si>
  <si>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</si>
  <si>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</si>
  <si>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</si>
  <si>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</si>
  <si>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</si>
  <si>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</si>
  <si>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</si>
  <si>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</si>
  <si>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</si>
  <si>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</si>
  <si>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</si>
  <si>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</si>
  <si>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</si>
  <si>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</si>
  <si>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</si>
  <si>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</si>
  <si>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</si>
  <si>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</si>
  <si>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</si>
  <si>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</si>
  <si>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</si>
  <si>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</si>
  <si>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</si>
  <si>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</si>
  <si>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</si>
  <si>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</si>
  <si>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</si>
  <si>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</si>
  <si>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</si>
  <si>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</si>
  <si>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</si>
  <si>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</si>
  <si>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</si>
  <si>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</si>
  <si>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</si>
  <si>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</si>
  <si>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</si>
  <si>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</si>
  <si>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</si>
  <si>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</si>
  <si>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</si>
  <si>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</si>
  <si>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</si>
  <si>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</si>
  <si>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</si>
  <si>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</si>
  <si>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</si>
  <si>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</si>
  <si>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</si>
  <si>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</si>
  <si>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</si>
  <si>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</si>
  <si>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</si>
  <si>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</si>
  <si>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</si>
  <si>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</si>
  <si>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</si>
  <si>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</si>
  <si>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</si>
  <si>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</si>
  <si>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</si>
  <si>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</si>
  <si>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</si>
  <si>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</si>
  <si>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</si>
  <si>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</si>
  <si>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</si>
  <si>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</si>
  <si>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　管路更新率については、中頓別市街地以外の管路については平成22年度に実施したものを含めておおよそ更新が完了していますが、中頓別市街地と一部地域の配水管については昭和54年度から昭和56年度に布設したものが多く、耐用年数や漏水の発生状況を踏まえ更新時期の検討が必要となります。</t>
    <rPh sb="1" eb="3">
      <t>カンロ</t>
    </rPh>
    <rPh sb="3" eb="5">
      <t>コウシン</t>
    </rPh>
    <rPh sb="5" eb="6">
      <t>リツ</t>
    </rPh>
    <rPh sb="12" eb="15">
      <t>ナカトンベツ</t>
    </rPh>
    <rPh sb="15" eb="18">
      <t>シガイチ</t>
    </rPh>
    <rPh sb="18" eb="20">
      <t>イガイ</t>
    </rPh>
    <rPh sb="21" eb="23">
      <t>カンロ</t>
    </rPh>
    <rPh sb="28" eb="30">
      <t>ヘイセイ</t>
    </rPh>
    <rPh sb="32" eb="33">
      <t>ネン</t>
    </rPh>
    <rPh sb="33" eb="34">
      <t>ド</t>
    </rPh>
    <rPh sb="35" eb="37">
      <t>ジッシ</t>
    </rPh>
    <rPh sb="42" eb="43">
      <t>フク</t>
    </rPh>
    <rPh sb="49" eb="51">
      <t>コウシン</t>
    </rPh>
    <rPh sb="52" eb="54">
      <t>カンリョウ</t>
    </rPh>
    <rPh sb="61" eb="64">
      <t>ナカトンベツ</t>
    </rPh>
    <rPh sb="64" eb="67">
      <t>シガイチ</t>
    </rPh>
    <rPh sb="68" eb="70">
      <t>イチブ</t>
    </rPh>
    <rPh sb="70" eb="72">
      <t>チイキ</t>
    </rPh>
    <rPh sb="73" eb="76">
      <t>ハイスイカン</t>
    </rPh>
    <rPh sb="81" eb="83">
      <t>ショウワ</t>
    </rPh>
    <rPh sb="85" eb="86">
      <t>ネン</t>
    </rPh>
    <rPh sb="86" eb="87">
      <t>ド</t>
    </rPh>
    <rPh sb="89" eb="91">
      <t>ショウワ</t>
    </rPh>
    <rPh sb="93" eb="95">
      <t>ネンド</t>
    </rPh>
    <rPh sb="96" eb="98">
      <t>フセツ</t>
    </rPh>
    <rPh sb="103" eb="104">
      <t>オオ</t>
    </rPh>
    <rPh sb="106" eb="108">
      <t>タイヨウ</t>
    </rPh>
    <rPh sb="108" eb="110">
      <t>ネンスウ</t>
    </rPh>
    <rPh sb="111" eb="113">
      <t>ロウスイ</t>
    </rPh>
    <rPh sb="114" eb="116">
      <t>ハッセイ</t>
    </rPh>
    <rPh sb="116" eb="118">
      <t>ジョウキョウ</t>
    </rPh>
    <rPh sb="119" eb="120">
      <t>フ</t>
    </rPh>
    <rPh sb="122" eb="124">
      <t>コウシン</t>
    </rPh>
    <rPh sb="124" eb="126">
      <t>ジキ</t>
    </rPh>
    <rPh sb="127" eb="129">
      <t>ケントウ</t>
    </rPh>
    <rPh sb="130" eb="132">
      <t>ヒツヨウ</t>
    </rPh>
    <phoneticPr fontId="1"/>
  </si>
  <si>
    <t>参照用</t>
    <rPh sb="0" eb="3">
      <t>サンショウヨウ</t>
    </rPh>
    <phoneticPr fontId="1"/>
  </si>
  <si>
    <t>北海道　中頓別町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</si>
  <si>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</si>
  <si>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</si>
  <si>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</si>
  <si>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</si>
  <si>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</si>
  <si>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</si>
  <si>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</si>
  <si>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</si>
  <si>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</si>
  <si>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</si>
  <si>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</si>
  <si>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</si>
  <si>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</si>
  <si>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</si>
  <si>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</si>
  <si>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について、水道施設の維持管理にかかる総費用は減、地方債償還金の返還額は増となりましたが、一般会計繰入金の基準額の見直しにより総収益が増となったことが主な要因となり、前年度と比較すると増加となりました。
　料金回収率については、給水に係る費用に対して給水収益だけでは不足しているため、給水収益以外の収入として一般会計からの繰入金により賄われています。起債の伴う大規模な水道施設等の更新事業を平成16年度以降実施していないことが要因となり大きな変動はありませんが、今後予定される更新事業等を実施する場合はその財源について水道料金を含め検討が必要となります。
　施設利用率については、現在使用している水道施設（浄水場）が建設当初から40年経過しており、その間人口減少や大口の民間施設、酪農家の離農による減少等により配水量が年々減少していましたが、近年においては横ばいとなっており低い数値で推移しています。また、老朽化した配水管が原因で漏水量が増加した年度については有収率も低下しています。　　　　　　　　　　　　　　　　　　　　　　　　　　　　　　　　　　　　　　　　</t>
    <rPh sb="1" eb="4">
      <t>シュウエキテキ</t>
    </rPh>
    <rPh sb="4" eb="6">
      <t>シュウシ</t>
    </rPh>
    <rPh sb="6" eb="8">
      <t>ヒリツ</t>
    </rPh>
    <rPh sb="13" eb="15">
      <t>スイドウ</t>
    </rPh>
    <rPh sb="15" eb="17">
      <t>シセツ</t>
    </rPh>
    <rPh sb="18" eb="20">
      <t>イジ</t>
    </rPh>
    <rPh sb="20" eb="22">
      <t>カンリ</t>
    </rPh>
    <rPh sb="26" eb="29">
      <t>ソウヒヨウ</t>
    </rPh>
    <rPh sb="30" eb="31">
      <t>ゲン</t>
    </rPh>
    <rPh sb="32" eb="34">
      <t>チホウ</t>
    </rPh>
    <rPh sb="34" eb="35">
      <t>サイ</t>
    </rPh>
    <rPh sb="35" eb="37">
      <t>ショウカン</t>
    </rPh>
    <rPh sb="37" eb="38">
      <t>キン</t>
    </rPh>
    <rPh sb="39" eb="41">
      <t>ヘンカン</t>
    </rPh>
    <rPh sb="41" eb="42">
      <t>ガク</t>
    </rPh>
    <rPh sb="43" eb="44">
      <t>ゾウ</t>
    </rPh>
    <rPh sb="52" eb="54">
      <t>イッパン</t>
    </rPh>
    <rPh sb="54" eb="56">
      <t>カイケイ</t>
    </rPh>
    <rPh sb="56" eb="58">
      <t>クリイレ</t>
    </rPh>
    <rPh sb="58" eb="59">
      <t>キン</t>
    </rPh>
    <rPh sb="60" eb="62">
      <t>キジュン</t>
    </rPh>
    <rPh sb="62" eb="63">
      <t>ガク</t>
    </rPh>
    <rPh sb="64" eb="66">
      <t>ミナオ</t>
    </rPh>
    <rPh sb="70" eb="71">
      <t>ソウ</t>
    </rPh>
    <rPh sb="71" eb="73">
      <t>シュウエキ</t>
    </rPh>
    <rPh sb="82" eb="83">
      <t>オモ</t>
    </rPh>
    <rPh sb="84" eb="86">
      <t>ヨウイン</t>
    </rPh>
    <rPh sb="90" eb="93">
      <t>ゼンネンド</t>
    </rPh>
    <rPh sb="94" eb="96">
      <t>ヒカク</t>
    </rPh>
    <rPh sb="99" eb="101">
      <t>ゾウカ</t>
    </rPh>
    <rPh sb="110" eb="112">
      <t>リョウキン</t>
    </rPh>
    <rPh sb="112" eb="114">
      <t>カイシュウ</t>
    </rPh>
    <rPh sb="114" eb="115">
      <t>リツ</t>
    </rPh>
    <rPh sb="121" eb="123">
      <t>キュウスイ</t>
    </rPh>
    <rPh sb="124" eb="125">
      <t>カカ</t>
    </rPh>
    <rPh sb="126" eb="128">
      <t>ヒヨウ</t>
    </rPh>
    <rPh sb="129" eb="130">
      <t>タイ</t>
    </rPh>
    <rPh sb="132" eb="134">
      <t>キュウスイ</t>
    </rPh>
    <rPh sb="134" eb="136">
      <t>シュウエキ</t>
    </rPh>
    <rPh sb="140" eb="142">
      <t>フソク</t>
    </rPh>
    <rPh sb="149" eb="151">
      <t>キュウスイ</t>
    </rPh>
    <rPh sb="151" eb="153">
      <t>シュウエキ</t>
    </rPh>
    <rPh sb="153" eb="155">
      <t>イガイ</t>
    </rPh>
    <rPh sb="156" eb="158">
      <t>シュウニュウ</t>
    </rPh>
    <rPh sb="161" eb="163">
      <t>イッパン</t>
    </rPh>
    <rPh sb="163" eb="165">
      <t>カイケイ</t>
    </rPh>
    <rPh sb="168" eb="170">
      <t>クリイレ</t>
    </rPh>
    <rPh sb="170" eb="171">
      <t>キン</t>
    </rPh>
    <rPh sb="174" eb="175">
      <t>マカナ</t>
    </rPh>
    <rPh sb="187" eb="190">
      <t>ダイキボ</t>
    </rPh>
    <rPh sb="191" eb="193">
      <t>スイドウ</t>
    </rPh>
    <rPh sb="193" eb="195">
      <t>シセツ</t>
    </rPh>
    <rPh sb="195" eb="196">
      <t>トウ</t>
    </rPh>
    <rPh sb="197" eb="199">
      <t>コウシン</t>
    </rPh>
    <rPh sb="199" eb="201">
      <t>ジギョウ</t>
    </rPh>
    <rPh sb="202" eb="204">
      <t>ヘイセイ</t>
    </rPh>
    <rPh sb="206" eb="208">
      <t>ネンド</t>
    </rPh>
    <rPh sb="208" eb="210">
      <t>イコウ</t>
    </rPh>
    <rPh sb="210" eb="212">
      <t>ジッシ</t>
    </rPh>
    <rPh sb="220" eb="222">
      <t>ヨウイン</t>
    </rPh>
    <rPh sb="286" eb="288">
      <t>シセツ</t>
    </rPh>
    <rPh sb="288" eb="291">
      <t>リヨウリツ</t>
    </rPh>
    <rPh sb="297" eb="299">
      <t>ゲンザイ</t>
    </rPh>
    <rPh sb="299" eb="301">
      <t>シヨウ</t>
    </rPh>
    <rPh sb="305" eb="307">
      <t>スイドウ</t>
    </rPh>
    <rPh sb="307" eb="309">
      <t>シセツ</t>
    </rPh>
    <rPh sb="310" eb="312">
      <t>ジョウスイ</t>
    </rPh>
    <rPh sb="312" eb="313">
      <t>バ</t>
    </rPh>
    <rPh sb="315" eb="317">
      <t>ケンセツ</t>
    </rPh>
    <rPh sb="317" eb="319">
      <t>トウショ</t>
    </rPh>
    <rPh sb="323" eb="324">
      <t>ネン</t>
    </rPh>
    <rPh sb="324" eb="326">
      <t>ケイカ</t>
    </rPh>
    <rPh sb="333" eb="334">
      <t>カン</t>
    </rPh>
    <rPh sb="334" eb="336">
      <t>ジンコウ</t>
    </rPh>
    <rPh sb="336" eb="338">
      <t>ゲンショウ</t>
    </rPh>
    <rPh sb="339" eb="341">
      <t>オオグチ</t>
    </rPh>
    <rPh sb="342" eb="344">
      <t>ミンカン</t>
    </rPh>
    <rPh sb="344" eb="346">
      <t>シセツ</t>
    </rPh>
    <rPh sb="347" eb="350">
      <t>ラクノウカ</t>
    </rPh>
    <rPh sb="351" eb="353">
      <t>リノウ</t>
    </rPh>
    <rPh sb="356" eb="358">
      <t>ゲンショウ</t>
    </rPh>
    <rPh sb="358" eb="359">
      <t>トウ</t>
    </rPh>
    <rPh sb="362" eb="364">
      <t>ハイスイ</t>
    </rPh>
    <rPh sb="364" eb="365">
      <t>リョウ</t>
    </rPh>
    <rPh sb="366" eb="368">
      <t>ネンネン</t>
    </rPh>
    <rPh sb="368" eb="370">
      <t>ゲンショウ</t>
    </rPh>
    <rPh sb="378" eb="380">
      <t>キンネン</t>
    </rPh>
    <rPh sb="385" eb="386">
      <t>ヨコ</t>
    </rPh>
    <rPh sb="394" eb="395">
      <t>ヒク</t>
    </rPh>
    <rPh sb="396" eb="398">
      <t>スウチ</t>
    </rPh>
    <rPh sb="399" eb="401">
      <t>スイイ</t>
    </rPh>
    <rPh sb="410" eb="413">
      <t>ロウキュウカ</t>
    </rPh>
    <rPh sb="415" eb="418">
      <t>ハイスイカン</t>
    </rPh>
    <rPh sb="419" eb="421">
      <t>ゲンイン</t>
    </rPh>
    <rPh sb="422" eb="424">
      <t>ロウスイ</t>
    </rPh>
    <rPh sb="424" eb="425">
      <t>リョウ</t>
    </rPh>
    <rPh sb="426" eb="428">
      <t>ゾウカ</t>
    </rPh>
    <rPh sb="430" eb="432">
      <t>ネンド</t>
    </rPh>
    <rPh sb="437" eb="440">
      <t>ユウシュウリツ</t>
    </rPh>
    <rPh sb="441" eb="443">
      <t>テイカ</t>
    </rPh>
    <phoneticPr fontId="1"/>
  </si>
  <si>
    <t>収益的収支比率については、総収益が一般会計繰入金の基準額の見直しにより増となったことが要因となり、前年度と比較するとわずかではありましが増加となりました。平成15年度までに実施した統合・更新事業等の起債による地方債償還額の影響もありますが、数値が100％を下回っているため経営改善に向けた更なる取組が必要となります。
　今後の更新事業等については、老朽化した水道施設及び配水管の更新が主なものとなりますが、水道施設の機械・電気設備についてはすでに耐用年数を超えており配水管についても一部耐用年数を超えているものがありますので漏水の発生状況により有収率等が低下しないよう、財政状況を考慮し計画的に更新を実施するための検討が必要となります。</t>
    <rPh sb="0" eb="3">
      <t>シュウエキテキ</t>
    </rPh>
    <rPh sb="3" eb="5">
      <t>シュウシ</t>
    </rPh>
    <rPh sb="5" eb="7">
      <t>ヒリツ</t>
    </rPh>
    <rPh sb="13" eb="16">
      <t>ソウシュウエキ</t>
    </rPh>
    <rPh sb="17" eb="19">
      <t>イッパン</t>
    </rPh>
    <rPh sb="19" eb="21">
      <t>カイケイ</t>
    </rPh>
    <rPh sb="21" eb="23">
      <t>クリイレ</t>
    </rPh>
    <rPh sb="23" eb="24">
      <t>キン</t>
    </rPh>
    <rPh sb="25" eb="27">
      <t>キジュン</t>
    </rPh>
    <rPh sb="27" eb="28">
      <t>ガク</t>
    </rPh>
    <rPh sb="29" eb="31">
      <t>ミナオ</t>
    </rPh>
    <rPh sb="43" eb="45">
      <t>ヨウイン</t>
    </rPh>
    <rPh sb="49" eb="52">
      <t>ゼンネンド</t>
    </rPh>
    <rPh sb="53" eb="55">
      <t>ヒカク</t>
    </rPh>
    <rPh sb="68" eb="70">
      <t>ゾウカ</t>
    </rPh>
    <rPh sb="77" eb="79">
      <t>ヘイセイ</t>
    </rPh>
    <rPh sb="81" eb="83">
      <t>ネンド</t>
    </rPh>
    <rPh sb="86" eb="88">
      <t>ジッシ</t>
    </rPh>
    <rPh sb="90" eb="92">
      <t>トウゴウ</t>
    </rPh>
    <rPh sb="93" eb="95">
      <t>コウシン</t>
    </rPh>
    <rPh sb="95" eb="97">
      <t>ジギョウ</t>
    </rPh>
    <rPh sb="97" eb="98">
      <t>トウ</t>
    </rPh>
    <rPh sb="99" eb="101">
      <t>キサイ</t>
    </rPh>
    <rPh sb="104" eb="106">
      <t>チホウ</t>
    </rPh>
    <rPh sb="106" eb="107">
      <t>サイ</t>
    </rPh>
    <rPh sb="107" eb="109">
      <t>ショウカン</t>
    </rPh>
    <rPh sb="109" eb="110">
      <t>ガク</t>
    </rPh>
    <rPh sb="111" eb="113">
      <t>エイキョウ</t>
    </rPh>
    <rPh sb="120" eb="122">
      <t>スウチ</t>
    </rPh>
    <rPh sb="128" eb="130">
      <t>シタマワ</t>
    </rPh>
    <rPh sb="136" eb="138">
      <t>ケイエイ</t>
    </rPh>
    <rPh sb="138" eb="140">
      <t>カイゼン</t>
    </rPh>
    <rPh sb="141" eb="142">
      <t>ム</t>
    </rPh>
    <rPh sb="144" eb="145">
      <t>サラ</t>
    </rPh>
    <rPh sb="147" eb="149">
      <t>トリクミ</t>
    </rPh>
    <rPh sb="150" eb="152">
      <t>ヒツヨウ</t>
    </rPh>
    <rPh sb="160" eb="162">
      <t>コンゴ</t>
    </rPh>
    <rPh sb="163" eb="165">
      <t>コウシン</t>
    </rPh>
    <rPh sb="165" eb="167">
      <t>ジギョウ</t>
    </rPh>
    <rPh sb="167" eb="168">
      <t>トウ</t>
    </rPh>
    <rPh sb="174" eb="177">
      <t>ロウキュウカ</t>
    </rPh>
    <rPh sb="179" eb="181">
      <t>スイドウ</t>
    </rPh>
    <rPh sb="181" eb="183">
      <t>シセツ</t>
    </rPh>
    <rPh sb="183" eb="184">
      <t>オヨ</t>
    </rPh>
    <rPh sb="185" eb="188">
      <t>ハイスイカン</t>
    </rPh>
    <rPh sb="189" eb="191">
      <t>コウシン</t>
    </rPh>
    <rPh sb="192" eb="193">
      <t>オモ</t>
    </rPh>
    <rPh sb="203" eb="205">
      <t>スイドウ</t>
    </rPh>
    <rPh sb="205" eb="207">
      <t>シセツ</t>
    </rPh>
    <rPh sb="208" eb="210">
      <t>キカイ</t>
    </rPh>
    <rPh sb="211" eb="213">
      <t>デンキ</t>
    </rPh>
    <rPh sb="213" eb="215">
      <t>セツビ</t>
    </rPh>
    <rPh sb="223" eb="225">
      <t>タイヨウ</t>
    </rPh>
    <rPh sb="225" eb="227">
      <t>ネンスウ</t>
    </rPh>
    <rPh sb="228" eb="229">
      <t>コ</t>
    </rPh>
    <rPh sb="233" eb="236">
      <t>ハイスイカン</t>
    </rPh>
    <rPh sb="241" eb="243">
      <t>イチブ</t>
    </rPh>
    <rPh sb="243" eb="245">
      <t>タイヨウ</t>
    </rPh>
    <rPh sb="245" eb="247">
      <t>ネンスウ</t>
    </rPh>
    <rPh sb="248" eb="249">
      <t>コ</t>
    </rPh>
    <rPh sb="262" eb="264">
      <t>ロウスイ</t>
    </rPh>
    <rPh sb="265" eb="267">
      <t>ハッセイ</t>
    </rPh>
    <rPh sb="267" eb="269">
      <t>ジョウキョウ</t>
    </rPh>
    <rPh sb="272" eb="275">
      <t>ユウシュウリツ</t>
    </rPh>
    <rPh sb="275" eb="276">
      <t>トウ</t>
    </rPh>
    <rPh sb="277" eb="279">
      <t>テイカ</t>
    </rPh>
    <rPh sb="285" eb="287">
      <t>ザイセイ</t>
    </rPh>
    <rPh sb="287" eb="289">
      <t>ジョウキョウ</t>
    </rPh>
    <rPh sb="290" eb="292">
      <t>コウリョ</t>
    </rPh>
    <rPh sb="293" eb="296">
      <t>ケイカクテキ</t>
    </rPh>
    <rPh sb="297" eb="299">
      <t>コウシン</t>
    </rPh>
    <rPh sb="300" eb="302">
      <t>ジッシ</t>
    </rPh>
    <rPh sb="307" eb="309">
      <t>ケントウ</t>
    </rPh>
    <rPh sb="310" eb="31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</si>
</sst>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formatCode="#,##0.00;&quot;△&quot;#,##0.00;&quot;-&quot;">
                  <c:v>3.e-002</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1.26</c:v>
                </c:pt>
                <c:pt idx="1">
                  <c:v>0.78</c:v>
                </c:pt>
                <c:pt idx="2">
                  <c:v>0.56999999999999995</c:v>
                </c:pt>
                <c:pt idx="3">
                  <c:v>0.62</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59.04</c:v>
                </c:pt>
                <c:pt idx="1">
                  <c:v>60.81</c:v>
                </c:pt>
                <c:pt idx="2">
                  <c:v>61.36</c:v>
                </c:pt>
                <c:pt idx="3">
                  <c:v>62.54</c:v>
                </c:pt>
                <c:pt idx="4">
                  <c:v>62.21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48.7</c:v>
                </c:pt>
                <c:pt idx="1">
                  <c:v>46.9</c:v>
                </c:pt>
                <c:pt idx="2">
                  <c:v>47.95</c:v>
                </c:pt>
                <c:pt idx="3">
                  <c:v>48.26</c:v>
                </c:pt>
                <c:pt idx="4">
                  <c:v>48.01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80.72</c:v>
                </c:pt>
                <c:pt idx="1">
                  <c:v>79.34</c:v>
                </c:pt>
                <c:pt idx="2">
                  <c:v>77.67</c:v>
                </c:pt>
                <c:pt idx="3">
                  <c:v>71.319999999999993</c:v>
                </c:pt>
                <c:pt idx="4">
                  <c:v>67.989999999999995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74.959999999999994</c:v>
                </c:pt>
                <c:pt idx="1">
                  <c:v>74.63</c:v>
                </c:pt>
                <c:pt idx="2">
                  <c:v>74.900000000000006</c:v>
                </c:pt>
                <c:pt idx="3">
                  <c:v>72.72</c:v>
                </c:pt>
                <c:pt idx="4">
                  <c:v>72.75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75.34</c:v>
                </c:pt>
                <c:pt idx="1">
                  <c:v>83.74</c:v>
                </c:pt>
                <c:pt idx="2">
                  <c:v>83.29</c:v>
                </c:pt>
                <c:pt idx="3">
                  <c:v>87.34</c:v>
                </c:pt>
                <c:pt idx="4">
                  <c:v>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72.03</c:v>
                </c:pt>
                <c:pt idx="1">
                  <c:v>72.11</c:v>
                </c:pt>
                <c:pt idx="2">
                  <c:v>74.05</c:v>
                </c:pt>
                <c:pt idx="3">
                  <c:v>73.25</c:v>
                </c:pt>
                <c:pt idx="4">
                  <c:v>75.06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847.12</c:v>
                </c:pt>
                <c:pt idx="1">
                  <c:v>775.71</c:v>
                </c:pt>
                <c:pt idx="2">
                  <c:v>726.2</c:v>
                </c:pt>
                <c:pt idx="3">
                  <c:v>667.44</c:v>
                </c:pt>
                <c:pt idx="4">
                  <c:v>597.37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1510.14</c:v>
                </c:pt>
                <c:pt idx="1">
                  <c:v>1595.62</c:v>
                </c:pt>
                <c:pt idx="2">
                  <c:v>1302.33</c:v>
                </c:pt>
                <c:pt idx="3">
                  <c:v>1274.21</c:v>
                </c:pt>
                <c:pt idx="4">
                  <c:v>1183.92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66.709999999999994</c:v>
                </c:pt>
                <c:pt idx="1">
                  <c:v>62.01</c:v>
                </c:pt>
                <c:pt idx="2">
                  <c:v>62.32</c:v>
                </c:pt>
                <c:pt idx="3">
                  <c:v>61.28</c:v>
                </c:pt>
                <c:pt idx="4">
                  <c:v>61.87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22.67</c:v>
                </c:pt>
                <c:pt idx="1">
                  <c:v>37.92</c:v>
                </c:pt>
                <c:pt idx="2">
                  <c:v>40.89</c:v>
                </c:pt>
                <c:pt idx="3">
                  <c:v>41.25</c:v>
                </c:pt>
                <c:pt idx="4">
                  <c:v>42.5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170.82</c:v>
                </c:pt>
                <c:pt idx="1">
                  <c:v>184.68</c:v>
                </c:pt>
                <c:pt idx="2">
                  <c:v>183.51</c:v>
                </c:pt>
                <c:pt idx="3">
                  <c:v>198.51</c:v>
                </c:pt>
                <c:pt idx="4">
                  <c:v>209.15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789.62</c:v>
                </c:pt>
                <c:pt idx="1">
                  <c:v>423.18</c:v>
                </c:pt>
                <c:pt idx="2">
                  <c:v>383.2</c:v>
                </c:pt>
                <c:pt idx="3">
                  <c:v>383.25</c:v>
                </c:pt>
                <c:pt idx="4">
                  <c:v>377.72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1679</v>
      </c>
      <c r="AM8" s="22"/>
      <c r="AN8" s="22"/>
      <c r="AO8" s="22"/>
      <c r="AP8" s="22"/>
      <c r="AQ8" s="22"/>
      <c r="AR8" s="22"/>
      <c r="AS8" s="22"/>
      <c r="AT8" s="7">
        <f>データ!$S$6</f>
        <v>398.51</v>
      </c>
      <c r="AU8" s="7"/>
      <c r="AV8" s="7"/>
      <c r="AW8" s="7"/>
      <c r="AX8" s="7"/>
      <c r="AY8" s="7"/>
      <c r="AZ8" s="7"/>
      <c r="BA8" s="7"/>
      <c r="BB8" s="7">
        <f>データ!$T$6</f>
        <v>4.21</v>
      </c>
      <c r="BC8" s="7"/>
      <c r="BD8" s="7"/>
      <c r="BE8" s="7"/>
      <c r="BF8" s="7"/>
      <c r="BG8" s="7"/>
      <c r="BH8" s="7"/>
      <c r="BI8" s="7"/>
      <c r="BJ8" s="3"/>
      <c r="BK8" s="3"/>
      <c r="BL8" s="28" t="s">
        <v>10</v>
      </c>
      <c r="BM8" s="38"/>
      <c r="BN8" s="45" t="s">
        <v>21</v>
      </c>
      <c r="BO8" s="48"/>
      <c r="BP8" s="48"/>
      <c r="BQ8" s="48"/>
      <c r="BR8" s="48"/>
      <c r="BS8" s="48"/>
      <c r="BT8" s="48"/>
      <c r="BU8" s="48"/>
      <c r="BV8" s="48"/>
      <c r="BW8" s="48"/>
      <c r="BX8" s="48"/>
      <c r="BY8" s="52"/>
    </row>
    <row r="9" spans="1:78" ht="18.75" customHeight="1">
      <c r="A9" s="2"/>
      <c r="B9" s="5" t="s">
        <v>2</v>
      </c>
      <c r="C9" s="5"/>
      <c r="D9" s="5"/>
      <c r="E9" s="5"/>
      <c r="F9" s="5"/>
      <c r="G9" s="5"/>
      <c r="H9" s="5"/>
      <c r="I9" s="5" t="s">
        <v>22</v>
      </c>
      <c r="J9" s="5"/>
      <c r="K9" s="5"/>
      <c r="L9" s="5"/>
      <c r="M9" s="5"/>
      <c r="N9" s="5"/>
      <c r="O9" s="5"/>
      <c r="P9" s="5" t="s">
        <v>23</v>
      </c>
      <c r="Q9" s="5"/>
      <c r="R9" s="5"/>
      <c r="S9" s="5"/>
      <c r="T9" s="5"/>
      <c r="U9" s="5"/>
      <c r="V9" s="5"/>
      <c r="W9" s="5" t="s">
        <v>1</v>
      </c>
      <c r="X9" s="5"/>
      <c r="Y9" s="5"/>
      <c r="Z9" s="5"/>
      <c r="AA9" s="5"/>
      <c r="AB9" s="5"/>
      <c r="AC9" s="5"/>
      <c r="AD9" s="2"/>
      <c r="AE9" s="2"/>
      <c r="AF9" s="2"/>
      <c r="AG9" s="2"/>
      <c r="AH9" s="3"/>
      <c r="AI9" s="2"/>
      <c r="AJ9" s="2"/>
      <c r="AK9" s="2"/>
      <c r="AL9" s="5" t="s">
        <v>28</v>
      </c>
      <c r="AM9" s="5"/>
      <c r="AN9" s="5"/>
      <c r="AO9" s="5"/>
      <c r="AP9" s="5"/>
      <c r="AQ9" s="5"/>
      <c r="AR9" s="5"/>
      <c r="AS9" s="5"/>
      <c r="AT9" s="5" t="s">
        <v>30</v>
      </c>
      <c r="AU9" s="5"/>
      <c r="AV9" s="5"/>
      <c r="AW9" s="5"/>
      <c r="AX9" s="5"/>
      <c r="AY9" s="5"/>
      <c r="AZ9" s="5"/>
      <c r="BA9" s="5"/>
      <c r="BB9" s="5" t="s">
        <v>13</v>
      </c>
      <c r="BC9" s="5"/>
      <c r="BD9" s="5"/>
      <c r="BE9" s="5"/>
      <c r="BF9" s="5"/>
      <c r="BG9" s="5"/>
      <c r="BH9" s="5"/>
      <c r="BI9" s="5"/>
      <c r="BJ9" s="3"/>
      <c r="BK9" s="3"/>
      <c r="BL9" s="29" t="s">
        <v>31</v>
      </c>
      <c r="BM9" s="39"/>
      <c r="BN9" s="46"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2">
        <f>データ!$Q$6</f>
        <v>4300</v>
      </c>
      <c r="X10" s="22"/>
      <c r="Y10" s="22"/>
      <c r="Z10" s="22"/>
      <c r="AA10" s="22"/>
      <c r="AB10" s="22"/>
      <c r="AC10" s="22"/>
      <c r="AD10" s="2"/>
      <c r="AE10" s="2"/>
      <c r="AF10" s="2"/>
      <c r="AG10" s="2"/>
      <c r="AH10" s="2"/>
      <c r="AI10" s="2"/>
      <c r="AJ10" s="2"/>
      <c r="AK10" s="2"/>
      <c r="AL10" s="22">
        <f>データ!$U$6</f>
        <v>1663</v>
      </c>
      <c r="AM10" s="22"/>
      <c r="AN10" s="22"/>
      <c r="AO10" s="22"/>
      <c r="AP10" s="22"/>
      <c r="AQ10" s="22"/>
      <c r="AR10" s="22"/>
      <c r="AS10" s="22"/>
      <c r="AT10" s="7">
        <f>データ!$V$6</f>
        <v>22.76</v>
      </c>
      <c r="AU10" s="7"/>
      <c r="AV10" s="7"/>
      <c r="AW10" s="7"/>
      <c r="AX10" s="7"/>
      <c r="AY10" s="7"/>
      <c r="AZ10" s="7"/>
      <c r="BA10" s="7"/>
      <c r="BB10" s="7">
        <f>データ!$W$6</f>
        <v>73.069999999999993</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94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42</v>
      </c>
      <c r="I84" s="12" t="s">
        <v>6</v>
      </c>
      <c r="J84" s="12" t="s">
        <v>26</v>
      </c>
      <c r="K84" s="12" t="s">
        <v>50</v>
      </c>
      <c r="L84" s="12" t="s">
        <v>52</v>
      </c>
      <c r="M84" s="12" t="s">
        <v>32</v>
      </c>
      <c r="N84" s="12" t="s">
        <v>53</v>
      </c>
      <c r="O84" s="12" t="s">
        <v>55</v>
      </c>
    </row>
    <row r="85" spans="1:78" hidden="1">
      <c r="B85" s="12"/>
      <c r="C85" s="12"/>
      <c r="D85" s="12"/>
      <c r="E85" s="12" t="str">
        <f>データ!AH6</f>
        <v>【76.03】</v>
      </c>
      <c r="F85" s="12" t="s">
        <v>37</v>
      </c>
      <c r="G85" s="12" t="s">
        <v>37</v>
      </c>
      <c r="H85" s="12" t="str">
        <f>データ!BO6</f>
        <v>【1,084.05】</v>
      </c>
      <c r="I85" s="12" t="str">
        <f>データ!BZ6</f>
        <v>【53.46】</v>
      </c>
      <c r="J85" s="12" t="str">
        <f>データ!CK6</f>
        <v>【300.47】</v>
      </c>
      <c r="K85" s="12" t="str">
        <f>データ!CV6</f>
        <v>【54.90】</v>
      </c>
      <c r="L85" s="12" t="str">
        <f>データ!DG6</f>
        <v>【73.31】</v>
      </c>
      <c r="M85" s="12" t="s">
        <v>37</v>
      </c>
      <c r="N85" s="12" t="s">
        <v>37</v>
      </c>
      <c r="O85" s="12" t="str">
        <f>データ!EN6</f>
        <v>【0.56】</v>
      </c>
    </row>
  </sheetData>
  <sheetProtection algorithmName="SHA-512" hashValue="QUmtFY4lQohSFvRp0H4o5LxaAahg5/1DaTP8k8vfCT4ecoSmV0dvB3yI+/H9a5/hpvZm0qEfs3KuYo7hrT7alw==" saltValue="mGvHQuz+QKusOK6roiA4u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56</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57</v>
      </c>
      <c r="E3" s="62" t="s">
        <v>59</v>
      </c>
      <c r="F3" s="62" t="s">
        <v>58</v>
      </c>
      <c r="G3" s="62" t="s">
        <v>25</v>
      </c>
      <c r="H3" s="70" t="s">
        <v>29</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60</v>
      </c>
      <c r="B4" s="63"/>
      <c r="C4" s="63"/>
      <c r="D4" s="63"/>
      <c r="E4" s="63"/>
      <c r="F4" s="63"/>
      <c r="G4" s="63"/>
      <c r="H4" s="71"/>
      <c r="I4" s="74"/>
      <c r="J4" s="74"/>
      <c r="K4" s="74"/>
      <c r="L4" s="74"/>
      <c r="M4" s="74"/>
      <c r="N4" s="74"/>
      <c r="O4" s="74"/>
      <c r="P4" s="74"/>
      <c r="Q4" s="74"/>
      <c r="R4" s="74"/>
      <c r="S4" s="74"/>
      <c r="T4" s="74"/>
      <c r="U4" s="74"/>
      <c r="V4" s="74"/>
      <c r="W4" s="78"/>
      <c r="X4" s="80" t="s">
        <v>24</v>
      </c>
      <c r="Y4" s="80"/>
      <c r="Z4" s="80"/>
      <c r="AA4" s="80"/>
      <c r="AB4" s="80"/>
      <c r="AC4" s="80"/>
      <c r="AD4" s="80"/>
      <c r="AE4" s="80"/>
      <c r="AF4" s="80"/>
      <c r="AG4" s="80"/>
      <c r="AH4" s="80"/>
      <c r="AI4" s="80" t="s">
        <v>45</v>
      </c>
      <c r="AJ4" s="80"/>
      <c r="AK4" s="80"/>
      <c r="AL4" s="80"/>
      <c r="AM4" s="80"/>
      <c r="AN4" s="80"/>
      <c r="AO4" s="80"/>
      <c r="AP4" s="80"/>
      <c r="AQ4" s="80"/>
      <c r="AR4" s="80"/>
      <c r="AS4" s="80"/>
      <c r="AT4" s="80" t="s">
        <v>39</v>
      </c>
      <c r="AU4" s="80"/>
      <c r="AV4" s="80"/>
      <c r="AW4" s="80"/>
      <c r="AX4" s="80"/>
      <c r="AY4" s="80"/>
      <c r="AZ4" s="80"/>
      <c r="BA4" s="80"/>
      <c r="BB4" s="80"/>
      <c r="BC4" s="80"/>
      <c r="BD4" s="80"/>
      <c r="BE4" s="80" t="s">
        <v>62</v>
      </c>
      <c r="BF4" s="80"/>
      <c r="BG4" s="80"/>
      <c r="BH4" s="80"/>
      <c r="BI4" s="80"/>
      <c r="BJ4" s="80"/>
      <c r="BK4" s="80"/>
      <c r="BL4" s="80"/>
      <c r="BM4" s="80"/>
      <c r="BN4" s="80"/>
      <c r="BO4" s="80"/>
      <c r="BP4" s="80" t="s">
        <v>34</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0" t="s">
        <v>27</v>
      </c>
      <c r="B5" s="64"/>
      <c r="C5" s="64"/>
      <c r="D5" s="64"/>
      <c r="E5" s="64"/>
      <c r="F5" s="64"/>
      <c r="G5" s="64"/>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92</v>
      </c>
      <c r="AG5" s="72" t="s">
        <v>93</v>
      </c>
      <c r="AH5" s="72" t="s">
        <v>44</v>
      </c>
      <c r="AI5" s="72" t="s">
        <v>83</v>
      </c>
      <c r="AJ5" s="72" t="s">
        <v>84</v>
      </c>
      <c r="AK5" s="72" t="s">
        <v>85</v>
      </c>
      <c r="AL5" s="72" t="s">
        <v>86</v>
      </c>
      <c r="AM5" s="72" t="s">
        <v>87</v>
      </c>
      <c r="AN5" s="72" t="s">
        <v>89</v>
      </c>
      <c r="AO5" s="72" t="s">
        <v>90</v>
      </c>
      <c r="AP5" s="72" t="s">
        <v>91</v>
      </c>
      <c r="AQ5" s="72" t="s">
        <v>92</v>
      </c>
      <c r="AR5" s="72" t="s">
        <v>93</v>
      </c>
      <c r="AS5" s="72" t="s">
        <v>88</v>
      </c>
      <c r="AT5" s="72" t="s">
        <v>83</v>
      </c>
      <c r="AU5" s="72" t="s">
        <v>84</v>
      </c>
      <c r="AV5" s="72" t="s">
        <v>85</v>
      </c>
      <c r="AW5" s="72" t="s">
        <v>86</v>
      </c>
      <c r="AX5" s="72" t="s">
        <v>87</v>
      </c>
      <c r="AY5" s="72" t="s">
        <v>89</v>
      </c>
      <c r="AZ5" s="72" t="s">
        <v>90</v>
      </c>
      <c r="BA5" s="72" t="s">
        <v>91</v>
      </c>
      <c r="BB5" s="72" t="s">
        <v>92</v>
      </c>
      <c r="BC5" s="72" t="s">
        <v>93</v>
      </c>
      <c r="BD5" s="72" t="s">
        <v>88</v>
      </c>
      <c r="BE5" s="72" t="s">
        <v>83</v>
      </c>
      <c r="BF5" s="72" t="s">
        <v>84</v>
      </c>
      <c r="BG5" s="72" t="s">
        <v>85</v>
      </c>
      <c r="BH5" s="72" t="s">
        <v>86</v>
      </c>
      <c r="BI5" s="72" t="s">
        <v>87</v>
      </c>
      <c r="BJ5" s="72" t="s">
        <v>89</v>
      </c>
      <c r="BK5" s="72" t="s">
        <v>90</v>
      </c>
      <c r="BL5" s="72" t="s">
        <v>91</v>
      </c>
      <c r="BM5" s="72" t="s">
        <v>92</v>
      </c>
      <c r="BN5" s="72" t="s">
        <v>93</v>
      </c>
      <c r="BO5" s="72" t="s">
        <v>88</v>
      </c>
      <c r="BP5" s="72" t="s">
        <v>83</v>
      </c>
      <c r="BQ5" s="72" t="s">
        <v>84</v>
      </c>
      <c r="BR5" s="72" t="s">
        <v>85</v>
      </c>
      <c r="BS5" s="72" t="s">
        <v>86</v>
      </c>
      <c r="BT5" s="72" t="s">
        <v>87</v>
      </c>
      <c r="BU5" s="72" t="s">
        <v>89</v>
      </c>
      <c r="BV5" s="72" t="s">
        <v>90</v>
      </c>
      <c r="BW5" s="72" t="s">
        <v>91</v>
      </c>
      <c r="BX5" s="72" t="s">
        <v>92</v>
      </c>
      <c r="BY5" s="72" t="s">
        <v>93</v>
      </c>
      <c r="BZ5" s="72" t="s">
        <v>88</v>
      </c>
      <c r="CA5" s="72" t="s">
        <v>83</v>
      </c>
      <c r="CB5" s="72" t="s">
        <v>84</v>
      </c>
      <c r="CC5" s="72" t="s">
        <v>85</v>
      </c>
      <c r="CD5" s="72" t="s">
        <v>86</v>
      </c>
      <c r="CE5" s="72" t="s">
        <v>87</v>
      </c>
      <c r="CF5" s="72" t="s">
        <v>89</v>
      </c>
      <c r="CG5" s="72" t="s">
        <v>90</v>
      </c>
      <c r="CH5" s="72" t="s">
        <v>91</v>
      </c>
      <c r="CI5" s="72" t="s">
        <v>92</v>
      </c>
      <c r="CJ5" s="72" t="s">
        <v>93</v>
      </c>
      <c r="CK5" s="72" t="s">
        <v>88</v>
      </c>
      <c r="CL5" s="72" t="s">
        <v>83</v>
      </c>
      <c r="CM5" s="72" t="s">
        <v>84</v>
      </c>
      <c r="CN5" s="72" t="s">
        <v>85</v>
      </c>
      <c r="CO5" s="72" t="s">
        <v>86</v>
      </c>
      <c r="CP5" s="72" t="s">
        <v>87</v>
      </c>
      <c r="CQ5" s="72" t="s">
        <v>89</v>
      </c>
      <c r="CR5" s="72" t="s">
        <v>90</v>
      </c>
      <c r="CS5" s="72" t="s">
        <v>91</v>
      </c>
      <c r="CT5" s="72" t="s">
        <v>92</v>
      </c>
      <c r="CU5" s="72" t="s">
        <v>93</v>
      </c>
      <c r="CV5" s="72" t="s">
        <v>88</v>
      </c>
      <c r="CW5" s="72" t="s">
        <v>83</v>
      </c>
      <c r="CX5" s="72" t="s">
        <v>84</v>
      </c>
      <c r="CY5" s="72" t="s">
        <v>85</v>
      </c>
      <c r="CZ5" s="72" t="s">
        <v>86</v>
      </c>
      <c r="DA5" s="72" t="s">
        <v>87</v>
      </c>
      <c r="DB5" s="72" t="s">
        <v>89</v>
      </c>
      <c r="DC5" s="72" t="s">
        <v>90</v>
      </c>
      <c r="DD5" s="72" t="s">
        <v>91</v>
      </c>
      <c r="DE5" s="72" t="s">
        <v>92</v>
      </c>
      <c r="DF5" s="72" t="s">
        <v>93</v>
      </c>
      <c r="DG5" s="72" t="s">
        <v>88</v>
      </c>
      <c r="DH5" s="72" t="s">
        <v>83</v>
      </c>
      <c r="DI5" s="72" t="s">
        <v>84</v>
      </c>
      <c r="DJ5" s="72" t="s">
        <v>85</v>
      </c>
      <c r="DK5" s="72" t="s">
        <v>86</v>
      </c>
      <c r="DL5" s="72" t="s">
        <v>87</v>
      </c>
      <c r="DM5" s="72" t="s">
        <v>89</v>
      </c>
      <c r="DN5" s="72" t="s">
        <v>90</v>
      </c>
      <c r="DO5" s="72" t="s">
        <v>91</v>
      </c>
      <c r="DP5" s="72" t="s">
        <v>92</v>
      </c>
      <c r="DQ5" s="72" t="s">
        <v>93</v>
      </c>
      <c r="DR5" s="72" t="s">
        <v>88</v>
      </c>
      <c r="DS5" s="72" t="s">
        <v>83</v>
      </c>
      <c r="DT5" s="72" t="s">
        <v>84</v>
      </c>
      <c r="DU5" s="72" t="s">
        <v>85</v>
      </c>
      <c r="DV5" s="72" t="s">
        <v>86</v>
      </c>
      <c r="DW5" s="72" t="s">
        <v>87</v>
      </c>
      <c r="DX5" s="72" t="s">
        <v>89</v>
      </c>
      <c r="DY5" s="72" t="s">
        <v>90</v>
      </c>
      <c r="DZ5" s="72" t="s">
        <v>91</v>
      </c>
      <c r="EA5" s="72" t="s">
        <v>92</v>
      </c>
      <c r="EB5" s="72" t="s">
        <v>93</v>
      </c>
      <c r="EC5" s="72" t="s">
        <v>88</v>
      </c>
      <c r="ED5" s="72" t="s">
        <v>83</v>
      </c>
      <c r="EE5" s="72" t="s">
        <v>84</v>
      </c>
      <c r="EF5" s="72" t="s">
        <v>85</v>
      </c>
      <c r="EG5" s="72" t="s">
        <v>86</v>
      </c>
      <c r="EH5" s="72" t="s">
        <v>87</v>
      </c>
      <c r="EI5" s="72" t="s">
        <v>89</v>
      </c>
      <c r="EJ5" s="72" t="s">
        <v>90</v>
      </c>
      <c r="EK5" s="72" t="s">
        <v>91</v>
      </c>
      <c r="EL5" s="72" t="s">
        <v>92</v>
      </c>
      <c r="EM5" s="72" t="s">
        <v>93</v>
      </c>
      <c r="EN5" s="72" t="s">
        <v>88</v>
      </c>
    </row>
    <row r="6" spans="1:144" s="59" customFormat="1">
      <c r="A6" s="60" t="s">
        <v>95</v>
      </c>
      <c r="B6" s="65">
        <f t="shared" ref="B6:W6" si="1">B7</f>
        <v>2019</v>
      </c>
      <c r="C6" s="65">
        <f t="shared" si="1"/>
        <v>15130</v>
      </c>
      <c r="D6" s="65">
        <f t="shared" si="1"/>
        <v>47</v>
      </c>
      <c r="E6" s="65">
        <f t="shared" si="1"/>
        <v>1</v>
      </c>
      <c r="F6" s="65">
        <f t="shared" si="1"/>
        <v>0</v>
      </c>
      <c r="G6" s="65">
        <f t="shared" si="1"/>
        <v>0</v>
      </c>
      <c r="H6" s="65" t="str">
        <f t="shared" si="1"/>
        <v>北海道　中頓別町</v>
      </c>
      <c r="I6" s="65" t="str">
        <f t="shared" si="1"/>
        <v>法非適用</v>
      </c>
      <c r="J6" s="65" t="str">
        <f t="shared" si="1"/>
        <v>水道事業</v>
      </c>
      <c r="K6" s="65" t="str">
        <f t="shared" si="1"/>
        <v>簡易水道事業</v>
      </c>
      <c r="L6" s="65" t="str">
        <f t="shared" si="1"/>
        <v>D4</v>
      </c>
      <c r="M6" s="65" t="str">
        <f t="shared" si="1"/>
        <v>非設置</v>
      </c>
      <c r="N6" s="75" t="str">
        <f t="shared" si="1"/>
        <v>-</v>
      </c>
      <c r="O6" s="75" t="str">
        <f t="shared" si="1"/>
        <v>該当数値なし</v>
      </c>
      <c r="P6" s="75">
        <f t="shared" si="1"/>
        <v>100</v>
      </c>
      <c r="Q6" s="75">
        <f t="shared" si="1"/>
        <v>4300</v>
      </c>
      <c r="R6" s="75">
        <f t="shared" si="1"/>
        <v>1679</v>
      </c>
      <c r="S6" s="75">
        <f t="shared" si="1"/>
        <v>398.51</v>
      </c>
      <c r="T6" s="75">
        <f t="shared" si="1"/>
        <v>4.21</v>
      </c>
      <c r="U6" s="75">
        <f t="shared" si="1"/>
        <v>1663</v>
      </c>
      <c r="V6" s="75">
        <f t="shared" si="1"/>
        <v>22.76</v>
      </c>
      <c r="W6" s="75">
        <f t="shared" si="1"/>
        <v>73.069999999999993</v>
      </c>
      <c r="X6" s="81">
        <f t="shared" ref="X6:AG6" si="2">IF(X7="",NA(),X7)</f>
        <v>75.34</v>
      </c>
      <c r="Y6" s="81">
        <f t="shared" si="2"/>
        <v>83.74</v>
      </c>
      <c r="Z6" s="81">
        <f t="shared" si="2"/>
        <v>83.29</v>
      </c>
      <c r="AA6" s="81">
        <f t="shared" si="2"/>
        <v>87.34</v>
      </c>
      <c r="AB6" s="81">
        <f t="shared" si="2"/>
        <v>87.6</v>
      </c>
      <c r="AC6" s="81">
        <f t="shared" si="2"/>
        <v>72.03</v>
      </c>
      <c r="AD6" s="81">
        <f t="shared" si="2"/>
        <v>72.11</v>
      </c>
      <c r="AE6" s="81">
        <f t="shared" si="2"/>
        <v>74.05</v>
      </c>
      <c r="AF6" s="81">
        <f t="shared" si="2"/>
        <v>73.25</v>
      </c>
      <c r="AG6" s="81">
        <f t="shared" si="2"/>
        <v>75.06</v>
      </c>
      <c r="AH6" s="75" t="str">
        <f>IF(AH7="","",IF(AH7="-","【-】","【"&amp;SUBSTITUTE(TEXT(AH7,"#,##0.00"),"-","△")&amp;"】"))</f>
        <v>【76.03】</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847.12</v>
      </c>
      <c r="BF6" s="81">
        <f t="shared" si="5"/>
        <v>775.71</v>
      </c>
      <c r="BG6" s="81">
        <f t="shared" si="5"/>
        <v>726.2</v>
      </c>
      <c r="BH6" s="81">
        <f t="shared" si="5"/>
        <v>667.44</v>
      </c>
      <c r="BI6" s="81">
        <f t="shared" si="5"/>
        <v>597.37</v>
      </c>
      <c r="BJ6" s="81">
        <f t="shared" si="5"/>
        <v>1510.14</v>
      </c>
      <c r="BK6" s="81">
        <f t="shared" si="5"/>
        <v>1595.62</v>
      </c>
      <c r="BL6" s="81">
        <f t="shared" si="5"/>
        <v>1302.33</v>
      </c>
      <c r="BM6" s="81">
        <f t="shared" si="5"/>
        <v>1274.21</v>
      </c>
      <c r="BN6" s="81">
        <f t="shared" si="5"/>
        <v>1183.92</v>
      </c>
      <c r="BO6" s="75" t="str">
        <f>IF(BO7="","",IF(BO7="-","【-】","【"&amp;SUBSTITUTE(TEXT(BO7,"#,##0.00"),"-","△")&amp;"】"))</f>
        <v>【1,084.05】</v>
      </c>
      <c r="BP6" s="81">
        <f t="shared" ref="BP6:BY6" si="6">IF(BP7="",NA(),BP7)</f>
        <v>66.709999999999994</v>
      </c>
      <c r="BQ6" s="81">
        <f t="shared" si="6"/>
        <v>62.01</v>
      </c>
      <c r="BR6" s="81">
        <f t="shared" si="6"/>
        <v>62.32</v>
      </c>
      <c r="BS6" s="81">
        <f t="shared" si="6"/>
        <v>61.28</v>
      </c>
      <c r="BT6" s="81">
        <f t="shared" si="6"/>
        <v>61.87</v>
      </c>
      <c r="BU6" s="81">
        <f t="shared" si="6"/>
        <v>22.67</v>
      </c>
      <c r="BV6" s="81">
        <f t="shared" si="6"/>
        <v>37.92</v>
      </c>
      <c r="BW6" s="81">
        <f t="shared" si="6"/>
        <v>40.89</v>
      </c>
      <c r="BX6" s="81">
        <f t="shared" si="6"/>
        <v>41.25</v>
      </c>
      <c r="BY6" s="81">
        <f t="shared" si="6"/>
        <v>42.5</v>
      </c>
      <c r="BZ6" s="75" t="str">
        <f>IF(BZ7="","",IF(BZ7="-","【-】","【"&amp;SUBSTITUTE(TEXT(BZ7,"#,##0.00"),"-","△")&amp;"】"))</f>
        <v>【53.46】</v>
      </c>
      <c r="CA6" s="81">
        <f t="shared" ref="CA6:CJ6" si="7">IF(CA7="",NA(),CA7)</f>
        <v>170.82</v>
      </c>
      <c r="CB6" s="81">
        <f t="shared" si="7"/>
        <v>184.68</v>
      </c>
      <c r="CC6" s="81">
        <f t="shared" si="7"/>
        <v>183.51</v>
      </c>
      <c r="CD6" s="81">
        <f t="shared" si="7"/>
        <v>198.51</v>
      </c>
      <c r="CE6" s="81">
        <f t="shared" si="7"/>
        <v>209.15</v>
      </c>
      <c r="CF6" s="81">
        <f t="shared" si="7"/>
        <v>789.62</v>
      </c>
      <c r="CG6" s="81">
        <f t="shared" si="7"/>
        <v>423.18</v>
      </c>
      <c r="CH6" s="81">
        <f t="shared" si="7"/>
        <v>383.2</v>
      </c>
      <c r="CI6" s="81">
        <f t="shared" si="7"/>
        <v>383.25</v>
      </c>
      <c r="CJ6" s="81">
        <f t="shared" si="7"/>
        <v>377.72</v>
      </c>
      <c r="CK6" s="75" t="str">
        <f>IF(CK7="","",IF(CK7="-","【-】","【"&amp;SUBSTITUTE(TEXT(CK7,"#,##0.00"),"-","△")&amp;"】"))</f>
        <v>【300.47】</v>
      </c>
      <c r="CL6" s="81">
        <f t="shared" ref="CL6:CU6" si="8">IF(CL7="",NA(),CL7)</f>
        <v>59.04</v>
      </c>
      <c r="CM6" s="81">
        <f t="shared" si="8"/>
        <v>60.81</v>
      </c>
      <c r="CN6" s="81">
        <f t="shared" si="8"/>
        <v>61.36</v>
      </c>
      <c r="CO6" s="81">
        <f t="shared" si="8"/>
        <v>62.54</v>
      </c>
      <c r="CP6" s="81">
        <f t="shared" si="8"/>
        <v>62.21</v>
      </c>
      <c r="CQ6" s="81">
        <f t="shared" si="8"/>
        <v>48.7</v>
      </c>
      <c r="CR6" s="81">
        <f t="shared" si="8"/>
        <v>46.9</v>
      </c>
      <c r="CS6" s="81">
        <f t="shared" si="8"/>
        <v>47.95</v>
      </c>
      <c r="CT6" s="81">
        <f t="shared" si="8"/>
        <v>48.26</v>
      </c>
      <c r="CU6" s="81">
        <f t="shared" si="8"/>
        <v>48.01</v>
      </c>
      <c r="CV6" s="75" t="str">
        <f>IF(CV7="","",IF(CV7="-","【-】","【"&amp;SUBSTITUTE(TEXT(CV7,"#,##0.00"),"-","△")&amp;"】"))</f>
        <v>【54.90】</v>
      </c>
      <c r="CW6" s="81">
        <f t="shared" ref="CW6:DF6" si="9">IF(CW7="",NA(),CW7)</f>
        <v>80.72</v>
      </c>
      <c r="CX6" s="81">
        <f t="shared" si="9"/>
        <v>79.34</v>
      </c>
      <c r="CY6" s="81">
        <f t="shared" si="9"/>
        <v>77.67</v>
      </c>
      <c r="CZ6" s="81">
        <f t="shared" si="9"/>
        <v>71.319999999999993</v>
      </c>
      <c r="DA6" s="81">
        <f t="shared" si="9"/>
        <v>67.989999999999995</v>
      </c>
      <c r="DB6" s="81">
        <f t="shared" si="9"/>
        <v>74.959999999999994</v>
      </c>
      <c r="DC6" s="81">
        <f t="shared" si="9"/>
        <v>74.63</v>
      </c>
      <c r="DD6" s="81">
        <f t="shared" si="9"/>
        <v>74.900000000000006</v>
      </c>
      <c r="DE6" s="81">
        <f t="shared" si="9"/>
        <v>72.72</v>
      </c>
      <c r="DF6" s="81">
        <f t="shared" si="9"/>
        <v>72.75</v>
      </c>
      <c r="DG6" s="75" t="str">
        <f>IF(DG7="","",IF(DG7="-","【-】","【"&amp;SUBSTITUTE(TEXT(DG7,"#,##0.00"),"-","△")&amp;"】"))</f>
        <v>【73.31】</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81">
        <f t="shared" si="12"/>
        <v>3.e-002</v>
      </c>
      <c r="EF6" s="75">
        <f t="shared" si="12"/>
        <v>0</v>
      </c>
      <c r="EG6" s="75">
        <f t="shared" si="12"/>
        <v>0</v>
      </c>
      <c r="EH6" s="75">
        <f t="shared" si="12"/>
        <v>0</v>
      </c>
      <c r="EI6" s="81">
        <f t="shared" si="12"/>
        <v>1.26</v>
      </c>
      <c r="EJ6" s="81">
        <f t="shared" si="12"/>
        <v>0.78</v>
      </c>
      <c r="EK6" s="81">
        <f t="shared" si="12"/>
        <v>0.56999999999999995</v>
      </c>
      <c r="EL6" s="81">
        <f t="shared" si="12"/>
        <v>0.62</v>
      </c>
      <c r="EM6" s="81">
        <f t="shared" si="12"/>
        <v>0.39</v>
      </c>
      <c r="EN6" s="75" t="str">
        <f>IF(EN7="","",IF(EN7="-","【-】","【"&amp;SUBSTITUTE(TEXT(EN7,"#,##0.00"),"-","△")&amp;"】"))</f>
        <v>【0.56】</v>
      </c>
    </row>
    <row r="7" spans="1:144" s="59" customFormat="1">
      <c r="A7" s="60"/>
      <c r="B7" s="66">
        <v>2019</v>
      </c>
      <c r="C7" s="66">
        <v>15130</v>
      </c>
      <c r="D7" s="66">
        <v>47</v>
      </c>
      <c r="E7" s="66">
        <v>1</v>
      </c>
      <c r="F7" s="66">
        <v>0</v>
      </c>
      <c r="G7" s="66">
        <v>0</v>
      </c>
      <c r="H7" s="66" t="s">
        <v>96</v>
      </c>
      <c r="I7" s="66" t="s">
        <v>97</v>
      </c>
      <c r="J7" s="66" t="s">
        <v>98</v>
      </c>
      <c r="K7" s="66" t="s">
        <v>99</v>
      </c>
      <c r="L7" s="66" t="s">
        <v>100</v>
      </c>
      <c r="M7" s="66" t="s">
        <v>12</v>
      </c>
      <c r="N7" s="76" t="s">
        <v>37</v>
      </c>
      <c r="O7" s="76" t="s">
        <v>101</v>
      </c>
      <c r="P7" s="76">
        <v>100</v>
      </c>
      <c r="Q7" s="76">
        <v>4300</v>
      </c>
      <c r="R7" s="76">
        <v>1679</v>
      </c>
      <c r="S7" s="76">
        <v>398.51</v>
      </c>
      <c r="T7" s="76">
        <v>4.21</v>
      </c>
      <c r="U7" s="76">
        <v>1663</v>
      </c>
      <c r="V7" s="76">
        <v>22.76</v>
      </c>
      <c r="W7" s="76">
        <v>73.069999999999993</v>
      </c>
      <c r="X7" s="76">
        <v>75.34</v>
      </c>
      <c r="Y7" s="76">
        <v>83.74</v>
      </c>
      <c r="Z7" s="76">
        <v>83.29</v>
      </c>
      <c r="AA7" s="76">
        <v>87.34</v>
      </c>
      <c r="AB7" s="76">
        <v>87.6</v>
      </c>
      <c r="AC7" s="76">
        <v>72.03</v>
      </c>
      <c r="AD7" s="76">
        <v>72.11</v>
      </c>
      <c r="AE7" s="76">
        <v>74.05</v>
      </c>
      <c r="AF7" s="76">
        <v>73.25</v>
      </c>
      <c r="AG7" s="76">
        <v>75.06</v>
      </c>
      <c r="AH7" s="76">
        <v>76.03</v>
      </c>
      <c r="AI7" s="76"/>
      <c r="AJ7" s="76"/>
      <c r="AK7" s="76"/>
      <c r="AL7" s="76"/>
      <c r="AM7" s="76"/>
      <c r="AN7" s="76"/>
      <c r="AO7" s="76"/>
      <c r="AP7" s="76"/>
      <c r="AQ7" s="76"/>
      <c r="AR7" s="76"/>
      <c r="AS7" s="76"/>
      <c r="AT7" s="76"/>
      <c r="AU7" s="76"/>
      <c r="AV7" s="76"/>
      <c r="AW7" s="76"/>
      <c r="AX7" s="76"/>
      <c r="AY7" s="76"/>
      <c r="AZ7" s="76"/>
      <c r="BA7" s="76"/>
      <c r="BB7" s="76"/>
      <c r="BC7" s="76"/>
      <c r="BD7" s="76"/>
      <c r="BE7" s="76">
        <v>847.12</v>
      </c>
      <c r="BF7" s="76">
        <v>775.71</v>
      </c>
      <c r="BG7" s="76">
        <v>726.2</v>
      </c>
      <c r="BH7" s="76">
        <v>667.44</v>
      </c>
      <c r="BI7" s="76">
        <v>597.37</v>
      </c>
      <c r="BJ7" s="76">
        <v>1510.14</v>
      </c>
      <c r="BK7" s="76">
        <v>1595.62</v>
      </c>
      <c r="BL7" s="76">
        <v>1302.33</v>
      </c>
      <c r="BM7" s="76">
        <v>1274.21</v>
      </c>
      <c r="BN7" s="76">
        <v>1183.92</v>
      </c>
      <c r="BO7" s="76">
        <v>1084.05</v>
      </c>
      <c r="BP7" s="76">
        <v>66.709999999999994</v>
      </c>
      <c r="BQ7" s="76">
        <v>62.01</v>
      </c>
      <c r="BR7" s="76">
        <v>62.32</v>
      </c>
      <c r="BS7" s="76">
        <v>61.28</v>
      </c>
      <c r="BT7" s="76">
        <v>61.87</v>
      </c>
      <c r="BU7" s="76">
        <v>22.67</v>
      </c>
      <c r="BV7" s="76">
        <v>37.92</v>
      </c>
      <c r="BW7" s="76">
        <v>40.89</v>
      </c>
      <c r="BX7" s="76">
        <v>41.25</v>
      </c>
      <c r="BY7" s="76">
        <v>42.5</v>
      </c>
      <c r="BZ7" s="76">
        <v>53.46</v>
      </c>
      <c r="CA7" s="76">
        <v>170.82</v>
      </c>
      <c r="CB7" s="76">
        <v>184.68</v>
      </c>
      <c r="CC7" s="76">
        <v>183.51</v>
      </c>
      <c r="CD7" s="76">
        <v>198.51</v>
      </c>
      <c r="CE7" s="76">
        <v>209.15</v>
      </c>
      <c r="CF7" s="76">
        <v>789.62</v>
      </c>
      <c r="CG7" s="76">
        <v>423.18</v>
      </c>
      <c r="CH7" s="76">
        <v>383.2</v>
      </c>
      <c r="CI7" s="76">
        <v>383.25</v>
      </c>
      <c r="CJ7" s="76">
        <v>377.72</v>
      </c>
      <c r="CK7" s="76">
        <v>300.47000000000003</v>
      </c>
      <c r="CL7" s="76">
        <v>59.04</v>
      </c>
      <c r="CM7" s="76">
        <v>60.81</v>
      </c>
      <c r="CN7" s="76">
        <v>61.36</v>
      </c>
      <c r="CO7" s="76">
        <v>62.54</v>
      </c>
      <c r="CP7" s="76">
        <v>62.21</v>
      </c>
      <c r="CQ7" s="76">
        <v>48.7</v>
      </c>
      <c r="CR7" s="76">
        <v>46.9</v>
      </c>
      <c r="CS7" s="76">
        <v>47.95</v>
      </c>
      <c r="CT7" s="76">
        <v>48.26</v>
      </c>
      <c r="CU7" s="76">
        <v>48.01</v>
      </c>
      <c r="CV7" s="76">
        <v>54.9</v>
      </c>
      <c r="CW7" s="76">
        <v>80.72</v>
      </c>
      <c r="CX7" s="76">
        <v>79.34</v>
      </c>
      <c r="CY7" s="76">
        <v>77.67</v>
      </c>
      <c r="CZ7" s="76">
        <v>71.319999999999993</v>
      </c>
      <c r="DA7" s="76">
        <v>67.989999999999995</v>
      </c>
      <c r="DB7" s="76">
        <v>74.959999999999994</v>
      </c>
      <c r="DC7" s="76">
        <v>74.63</v>
      </c>
      <c r="DD7" s="76">
        <v>74.900000000000006</v>
      </c>
      <c r="DE7" s="76">
        <v>72.72</v>
      </c>
      <c r="DF7" s="76">
        <v>72.75</v>
      </c>
      <c r="DG7" s="76">
        <v>73.31</v>
      </c>
      <c r="DH7" s="76"/>
      <c r="DI7" s="76"/>
      <c r="DJ7" s="76"/>
      <c r="DK7" s="76"/>
      <c r="DL7" s="76"/>
      <c r="DM7" s="76"/>
      <c r="DN7" s="76"/>
      <c r="DO7" s="76"/>
      <c r="DP7" s="76"/>
      <c r="DQ7" s="76"/>
      <c r="DR7" s="76"/>
      <c r="DS7" s="76"/>
      <c r="DT7" s="76"/>
      <c r="DU7" s="76"/>
      <c r="DV7" s="76"/>
      <c r="DW7" s="76"/>
      <c r="DX7" s="76"/>
      <c r="DY7" s="76"/>
      <c r="DZ7" s="76"/>
      <c r="EA7" s="76"/>
      <c r="EB7" s="76"/>
      <c r="EC7" s="76"/>
      <c r="ED7" s="76">
        <v>0</v>
      </c>
      <c r="EE7" s="76">
        <v>3.e-002</v>
      </c>
      <c r="EF7" s="76">
        <v>0</v>
      </c>
      <c r="EG7" s="76">
        <v>0</v>
      </c>
      <c r="EH7" s="76">
        <v>0</v>
      </c>
      <c r="EI7" s="76">
        <v>1.26</v>
      </c>
      <c r="EJ7" s="76">
        <v>0.78</v>
      </c>
      <c r="EK7" s="76">
        <v>0.56999999999999995</v>
      </c>
      <c r="EL7" s="76">
        <v>0.62</v>
      </c>
      <c r="EM7" s="76">
        <v>0.39</v>
      </c>
      <c r="EN7" s="76">
        <v>0.56000000000000005</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102</v>
      </c>
      <c r="C9" s="61" t="s">
        <v>103</v>
      </c>
      <c r="D9" s="61" t="s">
        <v>104</v>
      </c>
      <c r="E9" s="61" t="s">
        <v>105</v>
      </c>
      <c r="F9" s="61" t="s">
        <v>106</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46388</v>
      </c>
      <c r="C10" s="67">
        <f>DATEVALUE($B7+12-C11&amp;"/1/"&amp;C12)</f>
        <v>46753</v>
      </c>
      <c r="D10" s="67">
        <f>DATEVALUE($B7+12-D11&amp;"/1/"&amp;D12)</f>
        <v>47119</v>
      </c>
      <c r="E10" s="67">
        <f>DATEVALUE($B7+12-E11&amp;"/1/"&amp;E12)</f>
        <v>47484</v>
      </c>
      <c r="F10" s="69">
        <f>DATEVALUE($B7+12-F11&amp;"/1/"&amp;F12)</f>
        <v>47849</v>
      </c>
    </row>
    <row r="11" spans="1:144">
      <c r="B11">
        <v>4</v>
      </c>
      <c r="C11">
        <v>3</v>
      </c>
      <c r="D11">
        <v>2</v>
      </c>
      <c r="E11">
        <v>1</v>
      </c>
      <c r="F11">
        <v>0</v>
      </c>
      <c r="G11" t="s">
        <v>107</v>
      </c>
    </row>
    <row r="12" spans="1:144">
      <c r="B12">
        <v>1</v>
      </c>
      <c r="C12">
        <v>1</v>
      </c>
      <c r="D12">
        <v>1</v>
      </c>
      <c r="E12">
        <v>1</v>
      </c>
      <c r="F12">
        <v>1</v>
      </c>
      <c r="G12" t="s">
        <v>108</v>
      </c>
    </row>
    <row r="13" spans="1:144">
      <c r="B13" t="s">
        <v>109</v>
      </c>
      <c r="C13" t="s">
        <v>109</v>
      </c>
      <c r="D13" t="s">
        <v>109</v>
      </c>
      <c r="E13" t="s">
        <v>109</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2021-01-22T01:28:48Z</cp:lastPrinted>
  <dcterms:created xsi:type="dcterms:W3CDTF">2020-12-04T02:18:09Z</dcterms:created>
  <dcterms:modified xsi:type="dcterms:W3CDTF">2023-02-28T01:34:43Z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2023-02-28T01:34:43Z</vt:filetime>
  </property>
</Properties>
</file>